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60" windowWidth="25440" windowHeight="9975" firstSheet="1" activeTab="1"/>
  </bookViews>
  <sheets>
    <sheet name="Приложение №3" sheetId="8" state="hidden" r:id="rId1"/>
    <sheet name="Приложение к подпрограмме семья" sheetId="9" r:id="rId2"/>
  </sheets>
  <definedNames>
    <definedName name="_GoBack" localSheetId="0">'Приложение №3'!#REF!</definedName>
    <definedName name="_GoBack" localSheetId="1">'Приложение к подпрограмме семья'!$C$34</definedName>
    <definedName name="_xlnm.Print_Titles" localSheetId="1">'Приложение к подпрограмме семья'!$B:$L,'Приложение к подпрограмме семья'!$6:$9</definedName>
    <definedName name="_xlnm.Print_Area" localSheetId="0">'Приложение №3'!$B$2:$G$26</definedName>
    <definedName name="_xlnm.Print_Area" localSheetId="1">'Приложение к подпрограмме семья'!$A$1:$L$67</definedName>
  </definedNames>
  <calcPr calcId="162913"/>
</workbook>
</file>

<file path=xl/calcChain.xml><?xml version="1.0" encoding="utf-8"?>
<calcChain xmlns="http://schemas.openxmlformats.org/spreadsheetml/2006/main">
  <c r="O45" i="9" l="1"/>
  <c r="H60" i="9" l="1"/>
  <c r="H61" i="9"/>
  <c r="H59" i="9"/>
  <c r="I62" i="9"/>
  <c r="I60" i="9"/>
  <c r="I61" i="9"/>
  <c r="I59" i="9"/>
  <c r="I57" i="9"/>
  <c r="F57" i="9" s="1"/>
  <c r="I55" i="9"/>
  <c r="F55" i="9" s="1"/>
  <c r="I56" i="9"/>
  <c r="F56" i="9" s="1"/>
  <c r="I54" i="9"/>
  <c r="F53" i="9"/>
  <c r="F52" i="9"/>
  <c r="F51" i="9"/>
  <c r="H46" i="9"/>
  <c r="H47" i="9"/>
  <c r="H45" i="9"/>
  <c r="H44" i="9"/>
  <c r="F43" i="9"/>
  <c r="F42" i="9"/>
  <c r="F41" i="9"/>
  <c r="H40" i="9"/>
  <c r="F39" i="9"/>
  <c r="F38" i="9"/>
  <c r="F37" i="9"/>
  <c r="H36" i="9"/>
  <c r="F35" i="9"/>
  <c r="F34" i="9"/>
  <c r="F33" i="9"/>
  <c r="H32" i="9"/>
  <c r="F31" i="9"/>
  <c r="F30" i="9"/>
  <c r="F29" i="9"/>
  <c r="H23" i="9"/>
  <c r="F22" i="9"/>
  <c r="F21" i="9"/>
  <c r="F20" i="9"/>
  <c r="H19" i="9"/>
  <c r="F18" i="9"/>
  <c r="F17" i="9"/>
  <c r="F16" i="9"/>
  <c r="H15" i="9"/>
  <c r="F14" i="9"/>
  <c r="F13" i="9"/>
  <c r="F12" i="9"/>
  <c r="H62" i="9" l="1"/>
  <c r="I58" i="9"/>
  <c r="H48" i="9"/>
  <c r="M12" i="9" l="1"/>
  <c r="N12" i="9"/>
  <c r="M13" i="9"/>
  <c r="N13" i="9"/>
  <c r="M14" i="9"/>
  <c r="N14" i="9"/>
  <c r="F15" i="9"/>
  <c r="F19" i="9"/>
  <c r="F23" i="9"/>
  <c r="H24" i="9"/>
  <c r="F24" i="9" s="1"/>
  <c r="H25" i="9"/>
  <c r="F25" i="9" s="1"/>
  <c r="H26" i="9"/>
  <c r="F26" i="9" s="1"/>
  <c r="M29" i="9"/>
  <c r="N29" i="9"/>
  <c r="M30" i="9"/>
  <c r="N30" i="9"/>
  <c r="M31" i="9"/>
  <c r="N31" i="9"/>
  <c r="F32" i="9"/>
  <c r="F36" i="9"/>
  <c r="N38" i="9"/>
  <c r="F40" i="9"/>
  <c r="F45" i="9"/>
  <c r="F46" i="9"/>
  <c r="F47" i="9"/>
  <c r="F54" i="9" l="1"/>
  <c r="F60" i="9"/>
  <c r="F61" i="9"/>
  <c r="O24" i="9"/>
  <c r="N45" i="9"/>
  <c r="M32" i="9"/>
  <c r="F59" i="9"/>
  <c r="F48" i="9"/>
  <c r="F44" i="9"/>
  <c r="M15" i="9"/>
  <c r="H27" i="9"/>
  <c r="F27" i="9" s="1"/>
  <c r="F58" i="9" l="1"/>
  <c r="F62" i="9"/>
  <c r="F20" i="8"/>
  <c r="C20" i="8" s="1"/>
  <c r="C19" i="8"/>
  <c r="C18" i="8"/>
  <c r="C17" i="8"/>
  <c r="C16" i="8"/>
  <c r="C15" i="8"/>
  <c r="C14" i="8"/>
  <c r="C13" i="8"/>
  <c r="C12" i="8"/>
  <c r="C11" i="8"/>
</calcChain>
</file>

<file path=xl/sharedStrings.xml><?xml version="1.0" encoding="utf-8"?>
<sst xmlns="http://schemas.openxmlformats.org/spreadsheetml/2006/main" count="127" uniqueCount="70">
  <si>
    <t>Наименование мероприятия</t>
  </si>
  <si>
    <t>Годы реализации</t>
  </si>
  <si>
    <t>Объем финансирования, тыс. рублей</t>
  </si>
  <si>
    <t>всего</t>
  </si>
  <si>
    <t>федеральный бюджет</t>
  </si>
  <si>
    <t>краевой бюджет</t>
  </si>
  <si>
    <t>бюджет города Сочи</t>
  </si>
  <si>
    <t>внебюджетные источники</t>
  </si>
  <si>
    <t>в разрезе источников финансирования</t>
  </si>
  <si>
    <t>Муниципальный заказчик, главный распорядитель (распорядитель) бюджетных средств, исполнитель</t>
  </si>
  <si>
    <t>1.1.</t>
  </si>
  <si>
    <t>1.1.1.</t>
  </si>
  <si>
    <t>Итого</t>
  </si>
  <si>
    <t>ПЕРЕЧЕНЬ</t>
  </si>
  <si>
    <t xml:space="preserve">Статус 1 </t>
  </si>
  <si>
    <t>1.1.2.</t>
  </si>
  <si>
    <t>№ n/n</t>
  </si>
  <si>
    <t>Непосредственный результат реализации мероприятия</t>
  </si>
  <si>
    <t>1.2.</t>
  </si>
  <si>
    <t>1.2.1.</t>
  </si>
  <si>
    <t>1.2.2.</t>
  </si>
  <si>
    <t>2016 год</t>
  </si>
  <si>
    <t>2017 год</t>
  </si>
  <si>
    <t>2018 год</t>
  </si>
  <si>
    <t>2019 год</t>
  </si>
  <si>
    <t>2020 год</t>
  </si>
  <si>
    <t>2021 год</t>
  </si>
  <si>
    <t>2022 год</t>
  </si>
  <si>
    <t>2023 год</t>
  </si>
  <si>
    <t>2024 год</t>
  </si>
  <si>
    <t>Подпрограмма № 2 «Развитие мер социальной поддержки отдельных категорий граждан»</t>
  </si>
  <si>
    <t>социальной политики</t>
  </si>
  <si>
    <t>Приложение 
к подпрограмме «Совершенствование                                                           социальной поддержки семьи и детей»</t>
  </si>
  <si>
    <t>мероприятий подпрограммы «Совершенствование социальной поддержки семьи и детей»</t>
  </si>
  <si>
    <t>Цель 1. Создание благоприятных условий для жизнедеятельности семьи, функционирования института семьи, рождения детей</t>
  </si>
  <si>
    <t>Задача 1. Финансовое обеспечение для осуществления отдельных государственных полномочий</t>
  </si>
  <si>
    <t xml:space="preserve">Осуществление отдельных государственных полномочий по организации и осуществлению деятельности опеки и попечительства в отношении несовершеннолетних в городе Сочи </t>
  </si>
  <si>
    <t xml:space="preserve">Осуществление отдельных государственных полномочий по организации оздоровления и
отдыха детей
</t>
  </si>
  <si>
    <t>1.1.3.</t>
  </si>
  <si>
    <t>Осуществление отдельных государственных полномочий Краснодарского края по выявлению обстоятельств, свидетельствующих о необходимости оказания детям-сиротам и детям, оставшимся без попечения родителей, лицам из числа детей-сирот и детей, оставшихся без попечения родителей, содействия в преодолении трудной жизненной ситуации, и осуществлению контроля за использованием детьми-сиротами и детьми, оставшимися без попечения родителей, лицами из числа детей-сирот и детей, оставшихся без попечения родителей, предоставленных им жилых помещений специализированного жилищного фонда</t>
  </si>
  <si>
    <t>Всего по задаче 1.</t>
  </si>
  <si>
    <t xml:space="preserve">Задача 2. Обеспечение мер государственной поддержки замещающих родителей, детей, оставшихся без попечения родителей и лиц из их числа за счет бюджета Краснодарского края </t>
  </si>
  <si>
    <t xml:space="preserve">Осуществление отдельных государственных полномочий по обеспечению выплаты ежемесячного вознаграждения патронатным воспитателям за оказание услуг по осуществлению социального патроната и постинтернатного сопровождения </t>
  </si>
  <si>
    <t>1.2.3.</t>
  </si>
  <si>
    <t>Осуществление отдельных государственных полномочий по предоставлению ежемесячных денежных выплат на содержание детей-сирот и детей, оставшихся без попечения родителей, находящихся под опекой, попечительством, или переданных в приемные семьи</t>
  </si>
  <si>
    <t>1.2.4.</t>
  </si>
  <si>
    <t>Осуществление отдельных государственных полномочий по обеспечению выплаты ежемесячного вознаграждения, причитающегося приемным родителям за оказание услуг по воспитанию приемных детей</t>
  </si>
  <si>
    <t>Всего по задаче 2.</t>
  </si>
  <si>
    <t>Цель 2. Повышение эффективности исполнения отдельных переданных государственных полномочий в области организации и осуществления деятельности по опеке и попечительству и в области социальной сферы</t>
  </si>
  <si>
    <t>2.1.</t>
  </si>
  <si>
    <t xml:space="preserve">                                                                  Таблица № 2</t>
  </si>
  <si>
    <t>ОБОСНОВАНИЕ
ресурсного обеспечения подпрограммы муниципальной программы</t>
  </si>
  <si>
    <t xml:space="preserve">Всего по подпрограмме         </t>
  </si>
  <si>
    <t xml:space="preserve">Начальник управления </t>
  </si>
  <si>
    <t>администрации города Сочи                                                                   А.Б. Митников</t>
  </si>
  <si>
    <t>Приложение № 3                                                                         к постановлению администрации города Сочи                                         от ____________ № _______</t>
  </si>
  <si>
    <t>Начальник управления социальной политики</t>
  </si>
  <si>
    <t>администрации муниципального образования</t>
  </si>
  <si>
    <t>городской округ город-курорт Сочи Краснодарского края                                                                                                                                                                     А.Б. Митников</t>
  </si>
  <si>
    <t>Организация бухгалтерского учета и бухгалтерской (финансовой) отчетности в управлении по вопросам семьи и детства администрации муниципального образования городской округ город-курорт Сочи Краснодарского края</t>
  </si>
  <si>
    <t xml:space="preserve">Администрация муниципального образования городской округ город-курорт Сочи Краснодарского края – заказчик мероприятия
Управление по вопросам семьи и детства администрации муниципального образования городской округ город-курорт Сочи Краснодарского края – исполнитель мероприятия
</t>
  </si>
  <si>
    <t xml:space="preserve">Осуществление отдельных государственных полномочий по предоставлению ежемесячных денежных выплат на содержание детей-сирот, детей, оставшихся без попечения родителей, переданных на патронатное воспитание
</t>
  </si>
  <si>
    <t>Задача 1. Обеспечение выполнения функций управления по вопросам семьи и детства администрации муниципального образования городской округ город-курорт Сочи Краснодарского края</t>
  </si>
  <si>
    <t>51 чел.</t>
  </si>
  <si>
    <t>1 чел.</t>
  </si>
  <si>
    <t>2 чел.</t>
  </si>
  <si>
    <t>54 чел.</t>
  </si>
  <si>
    <t>640 чел.</t>
  </si>
  <si>
    <t>216 чел.</t>
  </si>
  <si>
    <t>860 чел.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</si>
</sst>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7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7">
    <xf numFmtId="0" fontId="0" fillId="0" borderId="0" xfId="0"/>
    <xf numFmtId="164" fontId="1" fillId="2" borderId="1" xfId="0" applyNumberFormat="1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center" vertical="top"/>
    </xf>
    <xf numFmtId="0" fontId="1" fillId="2" borderId="0" xfId="0" applyFont="1" applyFill="1" applyAlignment="1">
      <alignment horizontal="center" vertical="top"/>
    </xf>
    <xf numFmtId="0" fontId="1" fillId="2" borderId="0" xfId="0" applyFont="1" applyFill="1" applyAlignment="1">
      <alignment horizontal="left" vertical="top"/>
    </xf>
    <xf numFmtId="0" fontId="1" fillId="2" borderId="0" xfId="0" applyFont="1" applyFill="1" applyAlignment="1">
      <alignment vertical="top" wrapText="1"/>
    </xf>
    <xf numFmtId="0" fontId="1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/>
    </xf>
    <xf numFmtId="16" fontId="1" fillId="2" borderId="1" xfId="0" applyNumberFormat="1" applyFont="1" applyFill="1" applyBorder="1" applyAlignment="1">
      <alignment horizontal="center" vertical="top" wrapText="1"/>
    </xf>
    <xf numFmtId="0" fontId="3" fillId="2" borderId="0" xfId="0" applyFont="1" applyFill="1"/>
    <xf numFmtId="0" fontId="1" fillId="2" borderId="0" xfId="0" applyFont="1" applyFill="1" applyAlignment="1">
      <alignment horizontal="left"/>
    </xf>
    <xf numFmtId="164" fontId="0" fillId="0" borderId="0" xfId="0" applyNumberFormat="1"/>
    <xf numFmtId="0" fontId="4" fillId="2" borderId="0" xfId="0" applyFont="1" applyFill="1"/>
    <xf numFmtId="164" fontId="2" fillId="2" borderId="1" xfId="0" applyNumberFormat="1" applyFont="1" applyFill="1" applyBorder="1" applyAlignment="1">
      <alignment vertical="top" wrapText="1"/>
    </xf>
    <xf numFmtId="164" fontId="1" fillId="2" borderId="1" xfId="0" applyNumberFormat="1" applyFont="1" applyFill="1" applyBorder="1" applyAlignment="1">
      <alignment vertical="top" wrapText="1"/>
    </xf>
    <xf numFmtId="0" fontId="3" fillId="2" borderId="0" xfId="0" applyFont="1" applyFill="1" applyAlignment="1">
      <alignment vertical="top" wrapText="1"/>
    </xf>
    <xf numFmtId="0" fontId="3" fillId="2" borderId="0" xfId="0" applyFont="1" applyFill="1" applyAlignment="1"/>
    <xf numFmtId="0" fontId="0" fillId="0" borderId="0" xfId="0" applyFont="1"/>
    <xf numFmtId="0" fontId="0" fillId="2" borderId="0" xfId="0" applyFont="1" applyFill="1"/>
    <xf numFmtId="0" fontId="1" fillId="2" borderId="0" xfId="0" applyFont="1" applyFill="1" applyAlignment="1">
      <alignment horizontal="left" wrapText="1" indent="2"/>
    </xf>
    <xf numFmtId="0" fontId="1" fillId="2" borderId="0" xfId="0" applyFont="1" applyFill="1" applyAlignment="1">
      <alignment horizontal="left" vertical="top" wrapText="1" indent="2"/>
    </xf>
    <xf numFmtId="164" fontId="4" fillId="2" borderId="0" xfId="0" applyNumberFormat="1" applyFont="1" applyFill="1"/>
    <xf numFmtId="164" fontId="4" fillId="3" borderId="0" xfId="0" applyNumberFormat="1" applyFont="1" applyFill="1"/>
    <xf numFmtId="0" fontId="4" fillId="3" borderId="0" xfId="0" applyFont="1" applyFill="1"/>
    <xf numFmtId="0" fontId="5" fillId="0" borderId="6" xfId="0" applyFont="1" applyBorder="1" applyAlignment="1">
      <alignment horizontal="center" vertical="top" wrapText="1"/>
    </xf>
    <xf numFmtId="164" fontId="1" fillId="2" borderId="6" xfId="0" applyNumberFormat="1" applyFont="1" applyFill="1" applyBorder="1" applyAlignment="1">
      <alignment vertical="top" wrapText="1"/>
    </xf>
    <xf numFmtId="164" fontId="1" fillId="2" borderId="6" xfId="0" applyNumberFormat="1" applyFont="1" applyFill="1" applyBorder="1" applyAlignment="1">
      <alignment horizontal="center" vertical="top" wrapText="1"/>
    </xf>
    <xf numFmtId="164" fontId="1" fillId="2" borderId="6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right" vertical="center"/>
    </xf>
    <xf numFmtId="0" fontId="6" fillId="2" borderId="3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/>
    </xf>
    <xf numFmtId="0" fontId="1" fillId="2" borderId="0" xfId="0" applyFont="1" applyFill="1"/>
    <xf numFmtId="0" fontId="1" fillId="2" borderId="1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165" fontId="5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right" vertical="top" wrapText="1"/>
    </xf>
    <xf numFmtId="0" fontId="0" fillId="0" borderId="0" xfId="0" applyAlignment="1">
      <alignment horizontal="right" vertical="top" wrapText="1"/>
    </xf>
    <xf numFmtId="0" fontId="3" fillId="2" borderId="0" xfId="0" applyFont="1" applyFill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 wrapText="1"/>
    </xf>
    <xf numFmtId="14" fontId="1" fillId="2" borderId="4" xfId="0" applyNumberFormat="1" applyFont="1" applyFill="1" applyBorder="1" applyAlignment="1">
      <alignment horizontal="center" vertical="top" wrapText="1"/>
    </xf>
    <xf numFmtId="14" fontId="1" fillId="2" borderId="5" xfId="0" applyNumberFormat="1" applyFont="1" applyFill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center"/>
    </xf>
    <xf numFmtId="14" fontId="1" fillId="2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/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0" fontId="0" fillId="2" borderId="1" xfId="0" applyFill="1" applyBorder="1" applyAlignment="1">
      <alignment horizontal="left" vertical="top" wrapText="1"/>
    </xf>
    <xf numFmtId="0" fontId="0" fillId="2" borderId="1" xfId="0" applyFill="1" applyBorder="1" applyAlignment="1">
      <alignment vertical="top" wrapText="1"/>
    </xf>
    <xf numFmtId="0" fontId="0" fillId="2" borderId="1" xfId="0" applyFill="1" applyBorder="1" applyAlignment="1">
      <alignment horizontal="center" vertical="top" wrapText="1"/>
    </xf>
    <xf numFmtId="0" fontId="0" fillId="2" borderId="5" xfId="0" applyNumberFormat="1" applyFill="1" applyBorder="1" applyAlignment="1">
      <alignment horizontal="center" vertical="top" wrapText="1"/>
    </xf>
    <xf numFmtId="0" fontId="0" fillId="2" borderId="6" xfId="0" applyNumberFormat="1" applyFill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1" fillId="2" borderId="4" xfId="0" applyFont="1" applyFill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1" fillId="2" borderId="4" xfId="0" applyFont="1" applyFill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2" borderId="5" xfId="0" applyFill="1" applyBorder="1" applyAlignment="1">
      <alignment horizontal="center" vertical="top" wrapText="1"/>
    </xf>
    <xf numFmtId="0" fontId="0" fillId="2" borderId="6" xfId="0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" fillId="2" borderId="5" xfId="0" applyFont="1" applyFill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26"/>
  <sheetViews>
    <sheetView topLeftCell="A7" zoomScaleNormal="100" workbookViewId="0">
      <selection activeCell="F32" sqref="F32"/>
    </sheetView>
  </sheetViews>
  <sheetFormatPr defaultRowHeight="15.75" x14ac:dyDescent="0.25"/>
  <cols>
    <col min="1" max="1" width="9.140625" style="12"/>
    <col min="2" max="2" width="20.7109375" style="3" customWidth="1"/>
    <col min="3" max="6" width="13.7109375" style="3" customWidth="1"/>
    <col min="7" max="7" width="17.140625" style="3" customWidth="1"/>
    <col min="8" max="8" width="13.7109375" style="3" customWidth="1"/>
    <col min="9" max="9" width="31.42578125" style="4" customWidth="1"/>
  </cols>
  <sheetData>
    <row r="2" spans="1:9" ht="89.25" customHeight="1" x14ac:dyDescent="0.25">
      <c r="B2" s="2"/>
      <c r="C2" s="2"/>
      <c r="D2" s="2"/>
      <c r="E2" s="49" t="s">
        <v>55</v>
      </c>
      <c r="F2" s="49"/>
      <c r="G2" s="49"/>
    </row>
    <row r="3" spans="1:9" ht="50.25" customHeight="1" x14ac:dyDescent="0.25">
      <c r="B3" s="2"/>
      <c r="C3" s="2"/>
      <c r="D3" s="2"/>
      <c r="E3" s="50" t="s">
        <v>50</v>
      </c>
      <c r="F3" s="51"/>
      <c r="G3" s="51"/>
    </row>
    <row r="4" spans="1:9" ht="43.5" customHeight="1" x14ac:dyDescent="0.25">
      <c r="B4" s="52" t="s">
        <v>51</v>
      </c>
      <c r="C4" s="52"/>
      <c r="D4" s="52"/>
      <c r="E4" s="52"/>
      <c r="F4" s="52"/>
      <c r="G4" s="52"/>
      <c r="H4" s="15"/>
      <c r="I4" s="15"/>
    </row>
    <row r="5" spans="1:9" ht="18.75" x14ac:dyDescent="0.3">
      <c r="B5" s="16"/>
      <c r="C5" s="16"/>
      <c r="D5" s="16"/>
      <c r="E5" s="16"/>
      <c r="F5" s="16"/>
      <c r="G5" s="16"/>
      <c r="H5" s="16"/>
      <c r="I5" s="16"/>
    </row>
    <row r="6" spans="1:9" x14ac:dyDescent="0.25">
      <c r="B6" s="53" t="s">
        <v>1</v>
      </c>
      <c r="C6" s="53" t="s">
        <v>2</v>
      </c>
      <c r="D6" s="53"/>
      <c r="E6" s="53"/>
      <c r="F6" s="53"/>
      <c r="G6" s="53"/>
    </row>
    <row r="7" spans="1:9" x14ac:dyDescent="0.25">
      <c r="B7" s="53"/>
      <c r="C7" s="53" t="s">
        <v>3</v>
      </c>
      <c r="D7" s="53" t="s">
        <v>8</v>
      </c>
      <c r="E7" s="53"/>
      <c r="F7" s="53"/>
      <c r="G7" s="53"/>
    </row>
    <row r="8" spans="1:9" ht="31.5" x14ac:dyDescent="0.25">
      <c r="B8" s="53"/>
      <c r="C8" s="53"/>
      <c r="D8" s="33" t="s">
        <v>4</v>
      </c>
      <c r="E8" s="33" t="s">
        <v>5</v>
      </c>
      <c r="F8" s="33" t="s">
        <v>6</v>
      </c>
      <c r="G8" s="33" t="s">
        <v>7</v>
      </c>
    </row>
    <row r="9" spans="1:9" x14ac:dyDescent="0.25">
      <c r="B9" s="34">
        <v>1</v>
      </c>
      <c r="C9" s="34">
        <v>2</v>
      </c>
      <c r="D9" s="34">
        <v>3</v>
      </c>
      <c r="E9" s="34">
        <v>4</v>
      </c>
      <c r="F9" s="34">
        <v>5</v>
      </c>
      <c r="G9" s="34">
        <v>6</v>
      </c>
    </row>
    <row r="10" spans="1:9" ht="15.75" customHeight="1" x14ac:dyDescent="0.25">
      <c r="B10" s="48" t="s">
        <v>30</v>
      </c>
      <c r="C10" s="48"/>
      <c r="D10" s="48"/>
      <c r="E10" s="48"/>
      <c r="F10" s="48"/>
      <c r="G10" s="48"/>
    </row>
    <row r="11" spans="1:9" s="17" customFormat="1" ht="15.75" customHeight="1" x14ac:dyDescent="0.25">
      <c r="A11" s="12"/>
      <c r="B11" s="32" t="s">
        <v>21</v>
      </c>
      <c r="C11" s="1">
        <f>SUM(D11:G11)</f>
        <v>104109.3</v>
      </c>
      <c r="D11" s="1"/>
      <c r="E11" s="1"/>
      <c r="F11" s="1">
        <v>104109.3</v>
      </c>
      <c r="G11" s="31"/>
      <c r="H11" s="3"/>
      <c r="I11" s="4"/>
    </row>
    <row r="12" spans="1:9" s="18" customFormat="1" ht="15.75" customHeight="1" x14ac:dyDescent="0.25">
      <c r="A12" s="12"/>
      <c r="B12" s="32" t="s">
        <v>22</v>
      </c>
      <c r="C12" s="1">
        <f>SUM(D12:G12)</f>
        <v>95804.3</v>
      </c>
      <c r="D12" s="1"/>
      <c r="E12" s="1"/>
      <c r="F12" s="1">
        <v>95804.3</v>
      </c>
      <c r="G12" s="31"/>
      <c r="H12" s="3"/>
      <c r="I12" s="4"/>
    </row>
    <row r="13" spans="1:9" s="17" customFormat="1" ht="15.75" customHeight="1" x14ac:dyDescent="0.25">
      <c r="A13" s="12"/>
      <c r="B13" s="32" t="s">
        <v>23</v>
      </c>
      <c r="C13" s="1">
        <f>SUM(D13:G13)</f>
        <v>96501.4</v>
      </c>
      <c r="D13" s="1"/>
      <c r="E13" s="1"/>
      <c r="F13" s="1">
        <v>96501.4</v>
      </c>
      <c r="G13" s="31"/>
      <c r="H13" s="3"/>
      <c r="I13" s="4"/>
    </row>
    <row r="14" spans="1:9" s="17" customFormat="1" ht="15.75" customHeight="1" x14ac:dyDescent="0.25">
      <c r="A14" s="12"/>
      <c r="B14" s="32" t="s">
        <v>24</v>
      </c>
      <c r="C14" s="1">
        <f t="shared" ref="C14:C19" si="0">SUM(D14:G14)</f>
        <v>99914.7</v>
      </c>
      <c r="D14" s="1"/>
      <c r="E14" s="1"/>
      <c r="F14" s="1">
        <v>99914.7</v>
      </c>
      <c r="G14" s="31"/>
      <c r="H14" s="3"/>
      <c r="I14" s="4"/>
    </row>
    <row r="15" spans="1:9" s="17" customFormat="1" ht="15.75" customHeight="1" x14ac:dyDescent="0.25">
      <c r="A15" s="12"/>
      <c r="B15" s="32" t="s">
        <v>25</v>
      </c>
      <c r="C15" s="1">
        <f t="shared" si="0"/>
        <v>115663.5</v>
      </c>
      <c r="D15" s="1"/>
      <c r="E15" s="1"/>
      <c r="F15" s="1">
        <v>115663.5</v>
      </c>
      <c r="G15" s="31"/>
      <c r="H15" s="3"/>
      <c r="I15" s="4"/>
    </row>
    <row r="16" spans="1:9" s="17" customFormat="1" ht="15.75" customHeight="1" x14ac:dyDescent="0.25">
      <c r="A16" s="12"/>
      <c r="B16" s="32" t="s">
        <v>26</v>
      </c>
      <c r="C16" s="1">
        <f t="shared" si="0"/>
        <v>103033.3</v>
      </c>
      <c r="D16" s="1"/>
      <c r="E16" s="1"/>
      <c r="F16" s="1">
        <v>103033.3</v>
      </c>
      <c r="G16" s="31"/>
      <c r="H16" s="3"/>
      <c r="I16" s="4"/>
    </row>
    <row r="17" spans="1:9" s="17" customFormat="1" ht="15.75" customHeight="1" x14ac:dyDescent="0.25">
      <c r="A17" s="12"/>
      <c r="B17" s="32" t="s">
        <v>27</v>
      </c>
      <c r="C17" s="1">
        <f t="shared" si="0"/>
        <v>102980</v>
      </c>
      <c r="D17" s="1"/>
      <c r="E17" s="1"/>
      <c r="F17" s="1">
        <v>102980</v>
      </c>
      <c r="G17" s="31"/>
      <c r="H17" s="3"/>
      <c r="I17" s="4"/>
    </row>
    <row r="18" spans="1:9" s="17" customFormat="1" ht="15.75" customHeight="1" x14ac:dyDescent="0.25">
      <c r="A18" s="12"/>
      <c r="B18" s="32" t="s">
        <v>28</v>
      </c>
      <c r="C18" s="1">
        <f t="shared" si="0"/>
        <v>102951.8</v>
      </c>
      <c r="D18" s="1"/>
      <c r="E18" s="1"/>
      <c r="F18" s="1">
        <v>102951.8</v>
      </c>
      <c r="G18" s="31"/>
      <c r="H18" s="3"/>
      <c r="I18" s="4"/>
    </row>
    <row r="19" spans="1:9" s="17" customFormat="1" ht="15.75" customHeight="1" x14ac:dyDescent="0.25">
      <c r="A19" s="12"/>
      <c r="B19" s="32" t="s">
        <v>29</v>
      </c>
      <c r="C19" s="1">
        <f t="shared" si="0"/>
        <v>102943.5</v>
      </c>
      <c r="D19" s="1"/>
      <c r="E19" s="1"/>
      <c r="F19" s="1">
        <v>102943.5</v>
      </c>
      <c r="G19" s="31"/>
      <c r="H19" s="3"/>
      <c r="I19" s="4"/>
    </row>
    <row r="20" spans="1:9" s="17" customFormat="1" ht="39.75" customHeight="1" x14ac:dyDescent="0.25">
      <c r="A20" s="12"/>
      <c r="B20" s="32" t="s">
        <v>52</v>
      </c>
      <c r="C20" s="1">
        <f>SUM(D20:G20)</f>
        <v>923901.8</v>
      </c>
      <c r="D20" s="14"/>
      <c r="E20" s="14"/>
      <c r="F20" s="1">
        <f>F11+F12+F13+F14+F15+F16+F17+F18+F19</f>
        <v>923901.8</v>
      </c>
      <c r="G20" s="34"/>
      <c r="H20" s="3"/>
      <c r="I20" s="4"/>
    </row>
    <row r="21" spans="1:9" s="17" customFormat="1" x14ac:dyDescent="0.25">
      <c r="A21" s="12"/>
      <c r="B21" s="3"/>
      <c r="C21" s="3"/>
      <c r="D21" s="3"/>
      <c r="E21" s="3"/>
      <c r="F21" s="3"/>
      <c r="G21" s="3"/>
      <c r="H21" s="3"/>
      <c r="I21" s="4"/>
    </row>
    <row r="22" spans="1:9" x14ac:dyDescent="0.25">
      <c r="B22" s="19"/>
      <c r="C22" s="20"/>
      <c r="D22" s="20"/>
      <c r="E22" s="20"/>
      <c r="F22" s="20"/>
      <c r="G22" s="20"/>
    </row>
    <row r="23" spans="1:9" x14ac:dyDescent="0.25">
      <c r="B23" s="35"/>
    </row>
    <row r="24" spans="1:9" ht="18.75" x14ac:dyDescent="0.3">
      <c r="B24" s="9" t="s">
        <v>53</v>
      </c>
    </row>
    <row r="25" spans="1:9" ht="18.75" x14ac:dyDescent="0.3">
      <c r="B25" s="9" t="s">
        <v>31</v>
      </c>
    </row>
    <row r="26" spans="1:9" ht="18.75" x14ac:dyDescent="0.3">
      <c r="B26" s="9" t="s">
        <v>54</v>
      </c>
    </row>
  </sheetData>
  <mergeCells count="8">
    <mergeCell ref="B10:G10"/>
    <mergeCell ref="E2:G2"/>
    <mergeCell ref="E3:G3"/>
    <mergeCell ref="B4:G4"/>
    <mergeCell ref="B6:B8"/>
    <mergeCell ref="C6:G6"/>
    <mergeCell ref="C7:C8"/>
    <mergeCell ref="D7:G7"/>
  </mergeCells>
  <pageMargins left="1.1811023622047245" right="0.39370078740157483" top="0.78740157480314965" bottom="0.78740157480314965" header="0.31496062992125984" footer="0.31496062992125984"/>
  <pageSetup paperSize="9" scale="91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67"/>
  <sheetViews>
    <sheetView tabSelected="1" view="pageBreakPreview" zoomScale="85" zoomScaleNormal="85" zoomScaleSheetLayoutView="85" zoomScalePageLayoutView="84" workbookViewId="0">
      <selection activeCell="K64" sqref="K64"/>
    </sheetView>
  </sheetViews>
  <sheetFormatPr defaultRowHeight="15.75" x14ac:dyDescent="0.25"/>
  <cols>
    <col min="1" max="1" width="9.140625" style="12"/>
    <col min="2" max="2" width="11.85546875" style="3" bestFit="1" customWidth="1"/>
    <col min="3" max="3" width="34.7109375" style="10" bestFit="1" customWidth="1"/>
    <col min="4" max="5" width="9.140625" style="3"/>
    <col min="6" max="10" width="13.7109375" style="3" customWidth="1"/>
    <col min="11" max="11" width="32" style="4" customWidth="1"/>
    <col min="12" max="12" width="31.42578125" style="4" customWidth="1"/>
    <col min="13" max="13" width="10.7109375" style="12" customWidth="1"/>
    <col min="14" max="14" width="9.7109375" style="12" bestFit="1" customWidth="1"/>
    <col min="15" max="16" width="9.140625" style="12"/>
  </cols>
  <sheetData>
    <row r="2" spans="2:16" ht="80.25" customHeight="1" x14ac:dyDescent="0.3">
      <c r="B2" s="2"/>
      <c r="C2" s="7"/>
      <c r="D2" s="2"/>
      <c r="E2" s="2"/>
      <c r="F2" s="2"/>
      <c r="G2" s="2"/>
      <c r="H2" s="2"/>
      <c r="I2" s="2"/>
      <c r="J2" s="2"/>
      <c r="L2" s="5" t="s">
        <v>32</v>
      </c>
      <c r="M2" s="15"/>
    </row>
    <row r="3" spans="2:16" ht="15.75" customHeight="1" x14ac:dyDescent="0.3">
      <c r="B3" s="59" t="s">
        <v>13</v>
      </c>
      <c r="C3" s="59"/>
      <c r="D3" s="59"/>
      <c r="E3" s="59"/>
      <c r="F3" s="59"/>
      <c r="G3" s="59"/>
      <c r="H3" s="59"/>
      <c r="I3" s="59"/>
      <c r="J3" s="59"/>
      <c r="K3" s="59"/>
      <c r="L3" s="59"/>
    </row>
    <row r="4" spans="2:16" ht="18.75" x14ac:dyDescent="0.3">
      <c r="B4" s="59" t="s">
        <v>33</v>
      </c>
      <c r="C4" s="59"/>
      <c r="D4" s="59"/>
      <c r="E4" s="59"/>
      <c r="F4" s="59"/>
      <c r="G4" s="59"/>
      <c r="H4" s="59"/>
      <c r="I4" s="59"/>
      <c r="J4" s="59"/>
      <c r="K4" s="59"/>
      <c r="L4" s="59"/>
    </row>
    <row r="6" spans="2:16" x14ac:dyDescent="0.25">
      <c r="B6" s="53" t="s">
        <v>16</v>
      </c>
      <c r="C6" s="53" t="s">
        <v>0</v>
      </c>
      <c r="D6" s="53" t="s">
        <v>14</v>
      </c>
      <c r="E6" s="53" t="s">
        <v>1</v>
      </c>
      <c r="F6" s="53" t="s">
        <v>2</v>
      </c>
      <c r="G6" s="53"/>
      <c r="H6" s="53"/>
      <c r="I6" s="53"/>
      <c r="J6" s="53"/>
      <c r="K6" s="53" t="s">
        <v>17</v>
      </c>
      <c r="L6" s="53" t="s">
        <v>9</v>
      </c>
    </row>
    <row r="7" spans="2:16" x14ac:dyDescent="0.25">
      <c r="B7" s="53"/>
      <c r="C7" s="61"/>
      <c r="D7" s="53"/>
      <c r="E7" s="53"/>
      <c r="F7" s="53" t="s">
        <v>3</v>
      </c>
      <c r="G7" s="53" t="s">
        <v>8</v>
      </c>
      <c r="H7" s="53"/>
      <c r="I7" s="53"/>
      <c r="J7" s="53"/>
      <c r="K7" s="61"/>
      <c r="L7" s="61"/>
    </row>
    <row r="8" spans="2:16" ht="47.25" x14ac:dyDescent="0.25">
      <c r="B8" s="53"/>
      <c r="C8" s="61"/>
      <c r="D8" s="53"/>
      <c r="E8" s="53"/>
      <c r="F8" s="53"/>
      <c r="G8" s="39" t="s">
        <v>4</v>
      </c>
      <c r="H8" s="39" t="s">
        <v>5</v>
      </c>
      <c r="I8" s="39" t="s">
        <v>6</v>
      </c>
      <c r="J8" s="39" t="s">
        <v>7</v>
      </c>
      <c r="K8" s="61"/>
      <c r="L8" s="61"/>
    </row>
    <row r="9" spans="2:16" x14ac:dyDescent="0.25">
      <c r="B9" s="6">
        <v>1</v>
      </c>
      <c r="C9" s="6">
        <v>2</v>
      </c>
      <c r="D9" s="6">
        <v>3</v>
      </c>
      <c r="E9" s="6">
        <v>4</v>
      </c>
      <c r="F9" s="6">
        <v>5</v>
      </c>
      <c r="G9" s="6">
        <v>6</v>
      </c>
      <c r="H9" s="6">
        <v>7</v>
      </c>
      <c r="I9" s="6">
        <v>8</v>
      </c>
      <c r="J9" s="6">
        <v>9</v>
      </c>
      <c r="K9" s="6">
        <v>10</v>
      </c>
      <c r="L9" s="6">
        <v>11</v>
      </c>
    </row>
    <row r="10" spans="2:16" x14ac:dyDescent="0.25">
      <c r="B10" s="36">
        <v>1</v>
      </c>
      <c r="C10" s="62" t="s">
        <v>34</v>
      </c>
      <c r="D10" s="62"/>
      <c r="E10" s="62"/>
      <c r="F10" s="62"/>
      <c r="G10" s="62"/>
      <c r="H10" s="62"/>
      <c r="I10" s="62"/>
      <c r="J10" s="62"/>
      <c r="K10" s="62"/>
      <c r="L10" s="62"/>
    </row>
    <row r="11" spans="2:16" x14ac:dyDescent="0.25">
      <c r="B11" s="8" t="s">
        <v>10</v>
      </c>
      <c r="C11" s="62" t="s">
        <v>35</v>
      </c>
      <c r="D11" s="62"/>
      <c r="E11" s="62"/>
      <c r="F11" s="62"/>
      <c r="G11" s="62"/>
      <c r="H11" s="62"/>
      <c r="I11" s="62"/>
      <c r="J11" s="62"/>
      <c r="K11" s="62"/>
      <c r="L11" s="62"/>
    </row>
    <row r="12" spans="2:16" ht="47.25" customHeight="1" x14ac:dyDescent="0.25">
      <c r="B12" s="63" t="s">
        <v>11</v>
      </c>
      <c r="C12" s="62" t="s">
        <v>36</v>
      </c>
      <c r="D12" s="48"/>
      <c r="E12" s="45">
        <v>2022</v>
      </c>
      <c r="F12" s="1">
        <f t="shared" ref="F12:F14" si="0">SUM(H12)</f>
        <v>43064.4</v>
      </c>
      <c r="G12" s="14"/>
      <c r="H12" s="1">
        <v>43064.4</v>
      </c>
      <c r="I12" s="14"/>
      <c r="J12" s="14"/>
      <c r="K12" s="46" t="s">
        <v>63</v>
      </c>
      <c r="L12" s="76" t="s">
        <v>60</v>
      </c>
      <c r="M12" s="21">
        <f>H12+H16+H20</f>
        <v>44572.1</v>
      </c>
      <c r="N12" s="12" t="e">
        <f>K12+K16+K20</f>
        <v>#VALUE!</v>
      </c>
      <c r="P12" s="21"/>
    </row>
    <row r="13" spans="2:16" ht="51" customHeight="1" x14ac:dyDescent="0.25">
      <c r="B13" s="63"/>
      <c r="C13" s="62"/>
      <c r="D13" s="48"/>
      <c r="E13" s="45">
        <v>2023</v>
      </c>
      <c r="F13" s="1">
        <f t="shared" si="0"/>
        <v>43064.4</v>
      </c>
      <c r="G13" s="14"/>
      <c r="H13" s="1">
        <v>43064.4</v>
      </c>
      <c r="I13" s="14"/>
      <c r="J13" s="14"/>
      <c r="K13" s="46" t="s">
        <v>63</v>
      </c>
      <c r="L13" s="77"/>
      <c r="M13" s="21">
        <f>H13+H17+H21</f>
        <v>44572.1</v>
      </c>
      <c r="N13" s="12" t="e">
        <f>K13+K17+K21</f>
        <v>#VALUE!</v>
      </c>
      <c r="P13" s="21"/>
    </row>
    <row r="14" spans="2:16" ht="56.25" customHeight="1" x14ac:dyDescent="0.25">
      <c r="B14" s="63"/>
      <c r="C14" s="62"/>
      <c r="D14" s="48"/>
      <c r="E14" s="45">
        <v>2024</v>
      </c>
      <c r="F14" s="1">
        <f t="shared" si="0"/>
        <v>43064.4</v>
      </c>
      <c r="G14" s="14"/>
      <c r="H14" s="1">
        <v>43064.4</v>
      </c>
      <c r="I14" s="14"/>
      <c r="J14" s="14"/>
      <c r="K14" s="46" t="s">
        <v>63</v>
      </c>
      <c r="L14" s="77"/>
      <c r="M14" s="21">
        <f>H14+H18+H22</f>
        <v>44572.1</v>
      </c>
      <c r="N14" s="12" t="e">
        <f>K14+K18+K22</f>
        <v>#VALUE!</v>
      </c>
      <c r="P14" s="21"/>
    </row>
    <row r="15" spans="2:16" ht="50.25" customHeight="1" x14ac:dyDescent="0.25">
      <c r="B15" s="63"/>
      <c r="C15" s="62"/>
      <c r="D15" s="48"/>
      <c r="E15" s="36" t="s">
        <v>3</v>
      </c>
      <c r="F15" s="1">
        <f t="shared" ref="F15:F27" si="1">SUM(H15)</f>
        <v>129193.20000000001</v>
      </c>
      <c r="G15" s="14"/>
      <c r="H15" s="1">
        <f>H12+H13+H14</f>
        <v>129193.20000000001</v>
      </c>
      <c r="I15" s="14"/>
      <c r="J15" s="14"/>
      <c r="K15" s="38"/>
      <c r="L15" s="78"/>
      <c r="M15" s="21">
        <f>H15+H19+H23</f>
        <v>133716.30000000002</v>
      </c>
      <c r="P15" s="21"/>
    </row>
    <row r="16" spans="2:16" ht="32.25" customHeight="1" x14ac:dyDescent="0.25">
      <c r="B16" s="60" t="s">
        <v>15</v>
      </c>
      <c r="C16" s="62" t="s">
        <v>37</v>
      </c>
      <c r="D16" s="48"/>
      <c r="E16" s="45">
        <v>2022</v>
      </c>
      <c r="F16" s="1">
        <f t="shared" ref="F16:F18" si="2">SUM(H16)</f>
        <v>636.70000000000005</v>
      </c>
      <c r="G16" s="14"/>
      <c r="H16" s="1">
        <v>636.70000000000005</v>
      </c>
      <c r="I16" s="14"/>
      <c r="J16" s="14"/>
      <c r="K16" s="46" t="s">
        <v>64</v>
      </c>
      <c r="L16" s="76" t="s">
        <v>60</v>
      </c>
    </row>
    <row r="17" spans="2:19" ht="38.25" customHeight="1" x14ac:dyDescent="0.25">
      <c r="B17" s="60"/>
      <c r="C17" s="62"/>
      <c r="D17" s="48"/>
      <c r="E17" s="45">
        <v>2023</v>
      </c>
      <c r="F17" s="1">
        <f t="shared" si="2"/>
        <v>636.70000000000005</v>
      </c>
      <c r="G17" s="14"/>
      <c r="H17" s="1">
        <v>636.70000000000005</v>
      </c>
      <c r="I17" s="14"/>
      <c r="J17" s="14"/>
      <c r="K17" s="46" t="s">
        <v>64</v>
      </c>
      <c r="L17" s="77"/>
    </row>
    <row r="18" spans="2:19" ht="57.75" customHeight="1" x14ac:dyDescent="0.25">
      <c r="B18" s="60"/>
      <c r="C18" s="62"/>
      <c r="D18" s="48"/>
      <c r="E18" s="45">
        <v>2024</v>
      </c>
      <c r="F18" s="1">
        <f t="shared" si="2"/>
        <v>636.70000000000005</v>
      </c>
      <c r="G18" s="14"/>
      <c r="H18" s="1">
        <v>636.70000000000005</v>
      </c>
      <c r="I18" s="14"/>
      <c r="J18" s="14"/>
      <c r="K18" s="46" t="s">
        <v>64</v>
      </c>
      <c r="L18" s="77"/>
    </row>
    <row r="19" spans="2:19" ht="69" customHeight="1" x14ac:dyDescent="0.25">
      <c r="B19" s="60"/>
      <c r="C19" s="62"/>
      <c r="D19" s="48"/>
      <c r="E19" s="36" t="s">
        <v>3</v>
      </c>
      <c r="F19" s="1">
        <f t="shared" si="1"/>
        <v>1910.1000000000001</v>
      </c>
      <c r="G19" s="14"/>
      <c r="H19" s="1">
        <f>H16+H17+H18</f>
        <v>1910.1000000000001</v>
      </c>
      <c r="I19" s="14"/>
      <c r="J19" s="14"/>
      <c r="K19" s="36"/>
      <c r="L19" s="78"/>
    </row>
    <row r="20" spans="2:19" ht="79.5" customHeight="1" x14ac:dyDescent="0.25">
      <c r="B20" s="60" t="s">
        <v>38</v>
      </c>
      <c r="C20" s="62" t="s">
        <v>39</v>
      </c>
      <c r="D20" s="48"/>
      <c r="E20" s="45">
        <v>2022</v>
      </c>
      <c r="F20" s="1">
        <f t="shared" ref="F20:F22" si="3">SUM(H20)</f>
        <v>871</v>
      </c>
      <c r="G20" s="14"/>
      <c r="H20" s="1">
        <v>871</v>
      </c>
      <c r="I20" s="14"/>
      <c r="J20" s="14"/>
      <c r="K20" s="46" t="s">
        <v>65</v>
      </c>
      <c r="L20" s="76" t="s">
        <v>60</v>
      </c>
    </row>
    <row r="21" spans="2:19" ht="40.5" customHeight="1" x14ac:dyDescent="0.25">
      <c r="B21" s="64"/>
      <c r="C21" s="62"/>
      <c r="D21" s="48"/>
      <c r="E21" s="45">
        <v>2023</v>
      </c>
      <c r="F21" s="1">
        <f t="shared" si="3"/>
        <v>871</v>
      </c>
      <c r="G21" s="14"/>
      <c r="H21" s="1">
        <v>871</v>
      </c>
      <c r="I21" s="14"/>
      <c r="J21" s="14"/>
      <c r="K21" s="46" t="s">
        <v>65</v>
      </c>
      <c r="L21" s="83"/>
    </row>
    <row r="22" spans="2:19" ht="48.75" customHeight="1" x14ac:dyDescent="0.25">
      <c r="B22" s="64"/>
      <c r="C22" s="62"/>
      <c r="D22" s="48"/>
      <c r="E22" s="45">
        <v>2024</v>
      </c>
      <c r="F22" s="1">
        <f t="shared" si="3"/>
        <v>871</v>
      </c>
      <c r="G22" s="14"/>
      <c r="H22" s="1">
        <v>871</v>
      </c>
      <c r="I22" s="14"/>
      <c r="J22" s="14"/>
      <c r="K22" s="46" t="s">
        <v>65</v>
      </c>
      <c r="L22" s="83"/>
    </row>
    <row r="23" spans="2:19" ht="187.5" customHeight="1" x14ac:dyDescent="0.25">
      <c r="B23" s="64"/>
      <c r="C23" s="66"/>
      <c r="D23" s="67"/>
      <c r="E23" s="36" t="s">
        <v>3</v>
      </c>
      <c r="F23" s="1">
        <f t="shared" si="1"/>
        <v>2613</v>
      </c>
      <c r="G23" s="14"/>
      <c r="H23" s="1">
        <f>H20+H21+H22</f>
        <v>2613</v>
      </c>
      <c r="I23" s="14"/>
      <c r="J23" s="14"/>
      <c r="K23" s="36"/>
      <c r="L23" s="78"/>
    </row>
    <row r="24" spans="2:19" ht="48" customHeight="1" x14ac:dyDescent="0.25">
      <c r="B24" s="60"/>
      <c r="C24" s="62" t="s">
        <v>40</v>
      </c>
      <c r="D24" s="48"/>
      <c r="E24" s="36">
        <v>2016</v>
      </c>
      <c r="F24" s="1">
        <f t="shared" si="1"/>
        <v>44572.1</v>
      </c>
      <c r="G24" s="14"/>
      <c r="H24" s="1">
        <f>H12+H16+H20</f>
        <v>44572.1</v>
      </c>
      <c r="I24" s="14"/>
      <c r="J24" s="14"/>
      <c r="K24" s="36" t="s">
        <v>66</v>
      </c>
      <c r="L24" s="76" t="s">
        <v>60</v>
      </c>
      <c r="O24" s="21" t="e">
        <f>H24+H25+H26+#REF!+#REF!+#REF!+#REF!+#REF!+#REF!</f>
        <v>#REF!</v>
      </c>
    </row>
    <row r="25" spans="2:19" ht="52.5" customHeight="1" x14ac:dyDescent="0.25">
      <c r="B25" s="60"/>
      <c r="C25" s="62"/>
      <c r="D25" s="48"/>
      <c r="E25" s="36">
        <v>2017</v>
      </c>
      <c r="F25" s="1">
        <f t="shared" si="1"/>
        <v>44572.1</v>
      </c>
      <c r="G25" s="14"/>
      <c r="H25" s="1">
        <f>H13+H17+H21</f>
        <v>44572.1</v>
      </c>
      <c r="I25" s="14"/>
      <c r="J25" s="14"/>
      <c r="K25" s="47" t="s">
        <v>66</v>
      </c>
      <c r="L25" s="77"/>
    </row>
    <row r="26" spans="2:19" ht="51.75" customHeight="1" x14ac:dyDescent="0.25">
      <c r="B26" s="60"/>
      <c r="C26" s="62"/>
      <c r="D26" s="48"/>
      <c r="E26" s="36">
        <v>2018</v>
      </c>
      <c r="F26" s="1">
        <f t="shared" si="1"/>
        <v>44572.1</v>
      </c>
      <c r="G26" s="14"/>
      <c r="H26" s="1">
        <f>H14+H18+H22</f>
        <v>44572.1</v>
      </c>
      <c r="I26" s="14"/>
      <c r="J26" s="14"/>
      <c r="K26" s="47" t="s">
        <v>66</v>
      </c>
      <c r="L26" s="77"/>
    </row>
    <row r="27" spans="2:19" ht="56.25" customHeight="1" x14ac:dyDescent="0.25">
      <c r="B27" s="60"/>
      <c r="C27" s="62"/>
      <c r="D27" s="48"/>
      <c r="E27" s="36" t="s">
        <v>3</v>
      </c>
      <c r="F27" s="1">
        <f t="shared" si="1"/>
        <v>133716.30000000002</v>
      </c>
      <c r="G27" s="14"/>
      <c r="H27" s="1">
        <f>H15+H19+H23</f>
        <v>133716.30000000002</v>
      </c>
      <c r="I27" s="14"/>
      <c r="J27" s="14"/>
      <c r="K27" s="36"/>
      <c r="L27" s="78"/>
    </row>
    <row r="28" spans="2:19" x14ac:dyDescent="0.25">
      <c r="B28" s="8" t="s">
        <v>18</v>
      </c>
      <c r="C28" s="65" t="s">
        <v>41</v>
      </c>
      <c r="D28" s="65"/>
      <c r="E28" s="65"/>
      <c r="F28" s="65"/>
      <c r="G28" s="65"/>
      <c r="H28" s="65"/>
      <c r="I28" s="65"/>
      <c r="J28" s="65"/>
      <c r="K28" s="65"/>
      <c r="L28" s="65"/>
    </row>
    <row r="29" spans="2:19" ht="44.25" customHeight="1" x14ac:dyDescent="0.25">
      <c r="B29" s="60" t="s">
        <v>19</v>
      </c>
      <c r="C29" s="62" t="s">
        <v>61</v>
      </c>
      <c r="D29" s="48"/>
      <c r="E29" s="45">
        <v>2022</v>
      </c>
      <c r="F29" s="1">
        <f t="shared" ref="F29:F31" si="4">SUM(H29)</f>
        <v>255.7</v>
      </c>
      <c r="G29" s="13"/>
      <c r="H29" s="44">
        <v>255.7</v>
      </c>
      <c r="I29" s="14"/>
      <c r="J29" s="14"/>
      <c r="K29" s="46" t="s">
        <v>65</v>
      </c>
      <c r="L29" s="76" t="s">
        <v>60</v>
      </c>
      <c r="M29" s="21" t="e">
        <f>H29+H33+H37+H41+#REF!</f>
        <v>#REF!</v>
      </c>
      <c r="N29" s="12" t="e">
        <f>K29+K33+K37+K41+#REF!</f>
        <v>#VALUE!</v>
      </c>
      <c r="P29" s="21"/>
      <c r="S29" s="11"/>
    </row>
    <row r="30" spans="2:19" ht="48.75" customHeight="1" x14ac:dyDescent="0.25">
      <c r="B30" s="60"/>
      <c r="C30" s="62"/>
      <c r="D30" s="48"/>
      <c r="E30" s="45">
        <v>2023</v>
      </c>
      <c r="F30" s="1">
        <f t="shared" si="4"/>
        <v>265.89999999999998</v>
      </c>
      <c r="G30" s="13"/>
      <c r="H30" s="44">
        <v>265.89999999999998</v>
      </c>
      <c r="I30" s="14"/>
      <c r="J30" s="14"/>
      <c r="K30" s="46" t="s">
        <v>65</v>
      </c>
      <c r="L30" s="77"/>
      <c r="M30" s="21" t="e">
        <f>H30+H34+H38+H42+#REF!</f>
        <v>#REF!</v>
      </c>
      <c r="N30" s="12" t="e">
        <f>K30+K34+K38+K42+#REF!</f>
        <v>#VALUE!</v>
      </c>
      <c r="O30" s="12">
        <v>608.5</v>
      </c>
      <c r="P30" s="21"/>
    </row>
    <row r="31" spans="2:19" ht="66" customHeight="1" x14ac:dyDescent="0.25">
      <c r="B31" s="60"/>
      <c r="C31" s="62"/>
      <c r="D31" s="48"/>
      <c r="E31" s="45">
        <v>2024</v>
      </c>
      <c r="F31" s="1">
        <f t="shared" si="4"/>
        <v>265.89999999999998</v>
      </c>
      <c r="G31" s="13"/>
      <c r="H31" s="44">
        <v>265.89999999999998</v>
      </c>
      <c r="I31" s="14"/>
      <c r="J31" s="14"/>
      <c r="K31" s="46" t="s">
        <v>65</v>
      </c>
      <c r="L31" s="77"/>
      <c r="M31" s="22" t="e">
        <f>H31+H35+H39+H43+#REF!</f>
        <v>#REF!</v>
      </c>
      <c r="N31" s="23" t="e">
        <f>K31+K35+K39+K43+#REF!</f>
        <v>#VALUE!</v>
      </c>
      <c r="P31" s="21"/>
    </row>
    <row r="32" spans="2:19" ht="52.5" customHeight="1" x14ac:dyDescent="0.25">
      <c r="B32" s="60"/>
      <c r="C32" s="62"/>
      <c r="D32" s="48"/>
      <c r="E32" s="36" t="s">
        <v>3</v>
      </c>
      <c r="F32" s="1">
        <f t="shared" ref="F32:F40" si="5">SUM(H32)</f>
        <v>787.49999999999989</v>
      </c>
      <c r="G32" s="13"/>
      <c r="H32" s="1">
        <f>H29+H30+H31</f>
        <v>787.49999999999989</v>
      </c>
      <c r="I32" s="14"/>
      <c r="J32" s="14"/>
      <c r="K32" s="36"/>
      <c r="L32" s="78"/>
      <c r="M32" s="22" t="e">
        <f>H32+H36+H40+H44+#REF!</f>
        <v>#REF!</v>
      </c>
      <c r="P32" s="21"/>
    </row>
    <row r="33" spans="2:22" ht="50.25" customHeight="1" x14ac:dyDescent="0.25">
      <c r="B33" s="60" t="s">
        <v>20</v>
      </c>
      <c r="C33" s="62" t="s">
        <v>42</v>
      </c>
      <c r="D33" s="48"/>
      <c r="E33" s="45">
        <v>2022</v>
      </c>
      <c r="F33" s="1">
        <f t="shared" ref="F33:F35" si="6">SUM(H33)</f>
        <v>330.1</v>
      </c>
      <c r="G33" s="14"/>
      <c r="H33" s="42">
        <v>330.1</v>
      </c>
      <c r="I33" s="14"/>
      <c r="J33" s="14"/>
      <c r="K33" s="46" t="s">
        <v>65</v>
      </c>
      <c r="L33" s="76" t="s">
        <v>60</v>
      </c>
      <c r="P33" s="21"/>
      <c r="S33" s="11"/>
      <c r="V33" s="11"/>
    </row>
    <row r="34" spans="2:22" ht="48" customHeight="1" x14ac:dyDescent="0.25">
      <c r="B34" s="60"/>
      <c r="C34" s="62"/>
      <c r="D34" s="48"/>
      <c r="E34" s="45">
        <v>2023</v>
      </c>
      <c r="F34" s="1">
        <f t="shared" si="6"/>
        <v>330.1</v>
      </c>
      <c r="G34" s="14"/>
      <c r="H34" s="42">
        <v>330.1</v>
      </c>
      <c r="I34" s="14"/>
      <c r="J34" s="14"/>
      <c r="K34" s="46" t="s">
        <v>65</v>
      </c>
      <c r="L34" s="77"/>
      <c r="O34" s="12">
        <v>653.79999999999995</v>
      </c>
    </row>
    <row r="35" spans="2:22" ht="56.25" customHeight="1" x14ac:dyDescent="0.25">
      <c r="B35" s="64"/>
      <c r="C35" s="66"/>
      <c r="D35" s="68"/>
      <c r="E35" s="45">
        <v>2024</v>
      </c>
      <c r="F35" s="1">
        <f t="shared" si="6"/>
        <v>330.1</v>
      </c>
      <c r="G35" s="14"/>
      <c r="H35" s="42">
        <v>330.1</v>
      </c>
      <c r="I35" s="14"/>
      <c r="J35" s="14"/>
      <c r="K35" s="46" t="s">
        <v>65</v>
      </c>
      <c r="L35" s="77"/>
    </row>
    <row r="36" spans="2:22" ht="54" customHeight="1" x14ac:dyDescent="0.25">
      <c r="B36" s="64"/>
      <c r="C36" s="66"/>
      <c r="D36" s="68"/>
      <c r="E36" s="36" t="s">
        <v>3</v>
      </c>
      <c r="F36" s="1">
        <f t="shared" si="5"/>
        <v>990.30000000000007</v>
      </c>
      <c r="G36" s="14"/>
      <c r="H36" s="1">
        <f>H33+H34+H35</f>
        <v>990.30000000000007</v>
      </c>
      <c r="I36" s="14"/>
      <c r="J36" s="14"/>
      <c r="K36" s="36"/>
      <c r="L36" s="78"/>
    </row>
    <row r="37" spans="2:22" ht="53.25" customHeight="1" x14ac:dyDescent="0.25">
      <c r="B37" s="60" t="s">
        <v>43</v>
      </c>
      <c r="C37" s="62" t="s">
        <v>44</v>
      </c>
      <c r="D37" s="48"/>
      <c r="E37" s="45">
        <v>2022</v>
      </c>
      <c r="F37" s="1">
        <f t="shared" ref="F37:F39" si="7">SUM(H37)</f>
        <v>92565</v>
      </c>
      <c r="G37" s="14"/>
      <c r="H37" s="43">
        <v>92565</v>
      </c>
      <c r="I37" s="14"/>
      <c r="J37" s="14"/>
      <c r="K37" s="46" t="s">
        <v>67</v>
      </c>
      <c r="L37" s="76" t="s">
        <v>60</v>
      </c>
      <c r="O37" s="21"/>
      <c r="P37" s="21"/>
      <c r="S37" s="11"/>
      <c r="V37" s="11"/>
    </row>
    <row r="38" spans="2:22" ht="46.5" customHeight="1" x14ac:dyDescent="0.25">
      <c r="B38" s="60"/>
      <c r="C38" s="62"/>
      <c r="D38" s="48"/>
      <c r="E38" s="45">
        <v>2023</v>
      </c>
      <c r="F38" s="1">
        <f t="shared" si="7"/>
        <v>96269.4</v>
      </c>
      <c r="G38" s="14"/>
      <c r="H38" s="43">
        <v>96269.4</v>
      </c>
      <c r="I38" s="14"/>
      <c r="J38" s="14"/>
      <c r="K38" s="46" t="s">
        <v>67</v>
      </c>
      <c r="L38" s="77"/>
      <c r="M38" s="12">
        <v>668</v>
      </c>
      <c r="N38" s="21">
        <f>M38+H38</f>
        <v>96937.4</v>
      </c>
    </row>
    <row r="39" spans="2:22" ht="46.5" customHeight="1" x14ac:dyDescent="0.25">
      <c r="B39" s="60"/>
      <c r="C39" s="62"/>
      <c r="D39" s="48"/>
      <c r="E39" s="45">
        <v>2024</v>
      </c>
      <c r="F39" s="1">
        <f t="shared" si="7"/>
        <v>96269.4</v>
      </c>
      <c r="G39" s="14"/>
      <c r="H39" s="43">
        <v>96269.4</v>
      </c>
      <c r="I39" s="14"/>
      <c r="J39" s="14"/>
      <c r="K39" s="46" t="s">
        <v>67</v>
      </c>
      <c r="L39" s="77"/>
      <c r="N39" s="12">
        <v>527</v>
      </c>
    </row>
    <row r="40" spans="2:22" ht="60" customHeight="1" x14ac:dyDescent="0.25">
      <c r="B40" s="60"/>
      <c r="C40" s="62"/>
      <c r="D40" s="48"/>
      <c r="E40" s="36" t="s">
        <v>3</v>
      </c>
      <c r="F40" s="1">
        <f t="shared" si="5"/>
        <v>285103.8</v>
      </c>
      <c r="G40" s="14"/>
      <c r="H40" s="1">
        <f>H37+H38+H39</f>
        <v>285103.8</v>
      </c>
      <c r="I40" s="14"/>
      <c r="J40" s="14"/>
      <c r="K40" s="36"/>
      <c r="L40" s="78"/>
    </row>
    <row r="41" spans="2:22" ht="42.75" customHeight="1" x14ac:dyDescent="0.25">
      <c r="B41" s="60" t="s">
        <v>45</v>
      </c>
      <c r="C41" s="62" t="s">
        <v>46</v>
      </c>
      <c r="D41" s="48"/>
      <c r="E41" s="45">
        <v>2022</v>
      </c>
      <c r="F41" s="1">
        <f t="shared" ref="F41:F43" si="8">SUM(H41)</f>
        <v>37883.9</v>
      </c>
      <c r="G41" s="14"/>
      <c r="H41" s="41">
        <v>37883.9</v>
      </c>
      <c r="I41" s="14"/>
      <c r="J41" s="14"/>
      <c r="K41" s="46" t="s">
        <v>68</v>
      </c>
      <c r="L41" s="76" t="s">
        <v>60</v>
      </c>
      <c r="O41" s="21"/>
      <c r="P41" s="21"/>
      <c r="S41" s="11"/>
      <c r="V41" s="11"/>
    </row>
    <row r="42" spans="2:22" ht="62.25" customHeight="1" x14ac:dyDescent="0.25">
      <c r="B42" s="60"/>
      <c r="C42" s="62"/>
      <c r="D42" s="48"/>
      <c r="E42" s="45">
        <v>2023</v>
      </c>
      <c r="F42" s="1">
        <f t="shared" si="8"/>
        <v>37883.9</v>
      </c>
      <c r="G42" s="14"/>
      <c r="H42" s="41">
        <v>37883.9</v>
      </c>
      <c r="I42" s="14"/>
      <c r="J42" s="14"/>
      <c r="K42" s="46" t="s">
        <v>68</v>
      </c>
      <c r="L42" s="77"/>
    </row>
    <row r="43" spans="2:22" ht="68.25" customHeight="1" x14ac:dyDescent="0.25">
      <c r="B43" s="60"/>
      <c r="C43" s="62"/>
      <c r="D43" s="48"/>
      <c r="E43" s="45">
        <v>2024</v>
      </c>
      <c r="F43" s="1">
        <f t="shared" si="8"/>
        <v>37883.9</v>
      </c>
      <c r="G43" s="14"/>
      <c r="H43" s="41">
        <v>37883.9</v>
      </c>
      <c r="I43" s="14"/>
      <c r="J43" s="14"/>
      <c r="K43" s="46" t="s">
        <v>68</v>
      </c>
      <c r="L43" s="77"/>
    </row>
    <row r="44" spans="2:22" ht="45.75" customHeight="1" x14ac:dyDescent="0.25">
      <c r="B44" s="60"/>
      <c r="C44" s="62"/>
      <c r="D44" s="48"/>
      <c r="E44" s="36" t="s">
        <v>3</v>
      </c>
      <c r="F44" s="1">
        <f t="shared" ref="F44:F48" si="9">SUM(H44)</f>
        <v>113651.70000000001</v>
      </c>
      <c r="G44" s="14"/>
      <c r="H44" s="1">
        <f>H41+H42+H43</f>
        <v>113651.70000000001</v>
      </c>
      <c r="I44" s="14"/>
      <c r="J44" s="14"/>
      <c r="K44" s="36"/>
      <c r="L44" s="78"/>
    </row>
    <row r="45" spans="2:22" ht="45" customHeight="1" x14ac:dyDescent="0.25">
      <c r="B45" s="54"/>
      <c r="C45" s="57" t="s">
        <v>47</v>
      </c>
      <c r="D45" s="48"/>
      <c r="E45" s="45">
        <v>2022</v>
      </c>
      <c r="F45" s="1">
        <f t="shared" si="9"/>
        <v>131034.7</v>
      </c>
      <c r="G45" s="14"/>
      <c r="H45" s="1">
        <f>H37+H41+H33+H29</f>
        <v>131034.7</v>
      </c>
      <c r="I45" s="14"/>
      <c r="J45" s="14"/>
      <c r="K45" s="36" t="s">
        <v>69</v>
      </c>
      <c r="L45" s="76" t="s">
        <v>60</v>
      </c>
      <c r="N45" s="21" t="e">
        <f>H45+H46+H47+#REF!+#REF!+#REF!+#REF!+#REF!+#REF!</f>
        <v>#REF!</v>
      </c>
      <c r="O45" s="12" t="e">
        <f>K29+K33+K37+K41</f>
        <v>#VALUE!</v>
      </c>
      <c r="P45" s="21"/>
      <c r="V45" s="11"/>
    </row>
    <row r="46" spans="2:22" ht="47.25" customHeight="1" x14ac:dyDescent="0.25">
      <c r="B46" s="55"/>
      <c r="C46" s="58"/>
      <c r="D46" s="48"/>
      <c r="E46" s="45">
        <v>2023</v>
      </c>
      <c r="F46" s="1">
        <f t="shared" si="9"/>
        <v>134749.29999999999</v>
      </c>
      <c r="G46" s="14"/>
      <c r="H46" s="1">
        <f t="shared" ref="H46:H47" si="10">H38+H42+H34+H30</f>
        <v>134749.29999999999</v>
      </c>
      <c r="I46" s="14"/>
      <c r="J46" s="14"/>
      <c r="K46" s="47" t="s">
        <v>69</v>
      </c>
      <c r="L46" s="77"/>
    </row>
    <row r="47" spans="2:22" ht="57.75" customHeight="1" x14ac:dyDescent="0.25">
      <c r="B47" s="55"/>
      <c r="C47" s="58"/>
      <c r="D47" s="48"/>
      <c r="E47" s="45">
        <v>2024</v>
      </c>
      <c r="F47" s="1">
        <f t="shared" si="9"/>
        <v>134749.29999999999</v>
      </c>
      <c r="G47" s="14"/>
      <c r="H47" s="1">
        <f t="shared" si="10"/>
        <v>134749.29999999999</v>
      </c>
      <c r="I47" s="14"/>
      <c r="J47" s="14"/>
      <c r="K47" s="47" t="s">
        <v>69</v>
      </c>
      <c r="L47" s="77"/>
    </row>
    <row r="48" spans="2:22" ht="63.75" customHeight="1" x14ac:dyDescent="0.25">
      <c r="B48" s="56"/>
      <c r="C48" s="56"/>
      <c r="D48" s="48"/>
      <c r="E48" s="36" t="s">
        <v>3</v>
      </c>
      <c r="F48" s="1">
        <f t="shared" si="9"/>
        <v>400533.3</v>
      </c>
      <c r="G48" s="14"/>
      <c r="H48" s="1">
        <f>H32+H36+H40+H44</f>
        <v>400533.3</v>
      </c>
      <c r="I48" s="14"/>
      <c r="J48" s="14"/>
      <c r="K48" s="36"/>
      <c r="L48" s="78"/>
      <c r="V48" s="11"/>
    </row>
    <row r="49" spans="2:22" ht="33.75" customHeight="1" x14ac:dyDescent="0.25">
      <c r="B49" s="24">
        <v>2</v>
      </c>
      <c r="C49" s="84" t="s">
        <v>48</v>
      </c>
      <c r="D49" s="85"/>
      <c r="E49" s="85"/>
      <c r="F49" s="85"/>
      <c r="G49" s="85"/>
      <c r="H49" s="85"/>
      <c r="I49" s="85"/>
      <c r="J49" s="85"/>
      <c r="K49" s="85"/>
      <c r="L49" s="86"/>
      <c r="V49" s="11"/>
    </row>
    <row r="50" spans="2:22" ht="33.75" customHeight="1" x14ac:dyDescent="0.25">
      <c r="B50" s="8" t="s">
        <v>49</v>
      </c>
      <c r="C50" s="65" t="s">
        <v>62</v>
      </c>
      <c r="D50" s="65"/>
      <c r="E50" s="65"/>
      <c r="F50" s="65"/>
      <c r="G50" s="65"/>
      <c r="H50" s="65"/>
      <c r="I50" s="65"/>
      <c r="J50" s="65"/>
      <c r="K50" s="65"/>
      <c r="L50" s="65"/>
      <c r="V50" s="11"/>
    </row>
    <row r="51" spans="2:22" ht="54" customHeight="1" x14ac:dyDescent="0.25">
      <c r="B51" s="69"/>
      <c r="C51" s="81" t="s">
        <v>59</v>
      </c>
      <c r="D51" s="79"/>
      <c r="E51" s="45">
        <v>2022</v>
      </c>
      <c r="F51" s="1">
        <f t="shared" ref="F51:F53" si="11">SUM(I51)</f>
        <v>1985.3</v>
      </c>
      <c r="G51" s="25"/>
      <c r="H51" s="26"/>
      <c r="I51" s="27">
        <v>1985.3</v>
      </c>
      <c r="J51" s="25"/>
      <c r="K51" s="40" t="s">
        <v>65</v>
      </c>
      <c r="L51" s="76" t="s">
        <v>60</v>
      </c>
      <c r="V51" s="11"/>
    </row>
    <row r="52" spans="2:22" ht="55.5" customHeight="1" x14ac:dyDescent="0.25">
      <c r="B52" s="69"/>
      <c r="C52" s="82"/>
      <c r="D52" s="79"/>
      <c r="E52" s="45">
        <v>2023</v>
      </c>
      <c r="F52" s="1">
        <f t="shared" si="11"/>
        <v>1985.3</v>
      </c>
      <c r="G52" s="25"/>
      <c r="H52" s="26"/>
      <c r="I52" s="27">
        <v>1985.3</v>
      </c>
      <c r="J52" s="25"/>
      <c r="K52" s="40" t="s">
        <v>65</v>
      </c>
      <c r="L52" s="77"/>
      <c r="V52" s="11"/>
    </row>
    <row r="53" spans="2:22" ht="41.25" customHeight="1" x14ac:dyDescent="0.25">
      <c r="B53" s="69"/>
      <c r="C53" s="82"/>
      <c r="D53" s="79"/>
      <c r="E53" s="45">
        <v>2024</v>
      </c>
      <c r="F53" s="1">
        <f t="shared" si="11"/>
        <v>1985.3</v>
      </c>
      <c r="G53" s="25"/>
      <c r="H53" s="26"/>
      <c r="I53" s="27">
        <v>1985.3</v>
      </c>
      <c r="J53" s="25"/>
      <c r="K53" s="40" t="s">
        <v>65</v>
      </c>
      <c r="L53" s="77"/>
      <c r="V53" s="11"/>
    </row>
    <row r="54" spans="2:22" ht="59.25" customHeight="1" x14ac:dyDescent="0.25">
      <c r="B54" s="70"/>
      <c r="C54" s="82"/>
      <c r="D54" s="80"/>
      <c r="E54" s="36" t="s">
        <v>3</v>
      </c>
      <c r="F54" s="1">
        <f t="shared" ref="F54:F58" si="12">SUM(I54)</f>
        <v>5955.9</v>
      </c>
      <c r="G54" s="25"/>
      <c r="H54" s="26"/>
      <c r="I54" s="1">
        <f>I51+I52+I53</f>
        <v>5955.9</v>
      </c>
      <c r="J54" s="25"/>
      <c r="K54" s="37"/>
      <c r="L54" s="78"/>
      <c r="V54" s="11"/>
    </row>
    <row r="55" spans="2:22" ht="42.75" customHeight="1" x14ac:dyDescent="0.25">
      <c r="B55" s="71"/>
      <c r="C55" s="57" t="s">
        <v>40</v>
      </c>
      <c r="D55" s="48"/>
      <c r="E55" s="45">
        <v>2021</v>
      </c>
      <c r="F55" s="1">
        <f t="shared" ref="F55:F57" si="13">SUM(I55)</f>
        <v>1985.3</v>
      </c>
      <c r="G55" s="25"/>
      <c r="H55" s="26"/>
      <c r="I55" s="27">
        <f>I51</f>
        <v>1985.3</v>
      </c>
      <c r="J55" s="25"/>
      <c r="K55" s="40" t="s">
        <v>65</v>
      </c>
      <c r="L55" s="76" t="s">
        <v>60</v>
      </c>
      <c r="V55" s="11"/>
    </row>
    <row r="56" spans="2:22" ht="45.75" customHeight="1" x14ac:dyDescent="0.25">
      <c r="B56" s="72"/>
      <c r="C56" s="58"/>
      <c r="D56" s="48"/>
      <c r="E56" s="45">
        <v>2022</v>
      </c>
      <c r="F56" s="1">
        <f t="shared" si="13"/>
        <v>1985.3</v>
      </c>
      <c r="G56" s="25"/>
      <c r="H56" s="26"/>
      <c r="I56" s="27">
        <f>I52</f>
        <v>1985.3</v>
      </c>
      <c r="J56" s="25"/>
      <c r="K56" s="40" t="s">
        <v>65</v>
      </c>
      <c r="L56" s="77"/>
      <c r="V56" s="11"/>
    </row>
    <row r="57" spans="2:22" ht="67.5" customHeight="1" x14ac:dyDescent="0.25">
      <c r="B57" s="72"/>
      <c r="C57" s="58"/>
      <c r="D57" s="48"/>
      <c r="E57" s="45">
        <v>2023</v>
      </c>
      <c r="F57" s="1">
        <f t="shared" si="13"/>
        <v>1985.3</v>
      </c>
      <c r="G57" s="25"/>
      <c r="H57" s="26"/>
      <c r="I57" s="27">
        <f>I53</f>
        <v>1985.3</v>
      </c>
      <c r="J57" s="25"/>
      <c r="K57" s="40" t="s">
        <v>65</v>
      </c>
      <c r="L57" s="77"/>
      <c r="V57" s="11"/>
    </row>
    <row r="58" spans="2:22" ht="56.25" customHeight="1" thickBot="1" x14ac:dyDescent="0.3">
      <c r="B58" s="56"/>
      <c r="C58" s="56"/>
      <c r="D58" s="48"/>
      <c r="E58" s="36" t="s">
        <v>3</v>
      </c>
      <c r="F58" s="1">
        <f t="shared" si="12"/>
        <v>5955.9</v>
      </c>
      <c r="G58" s="25"/>
      <c r="H58" s="26"/>
      <c r="I58" s="1">
        <f>I55+I56+I57</f>
        <v>5955.9</v>
      </c>
      <c r="J58" s="25"/>
      <c r="K58" s="37"/>
      <c r="L58" s="78"/>
      <c r="V58" s="11"/>
    </row>
    <row r="59" spans="2:22" ht="16.5" thickBot="1" x14ac:dyDescent="0.3">
      <c r="B59" s="48"/>
      <c r="C59" s="62" t="s">
        <v>12</v>
      </c>
      <c r="D59" s="48"/>
      <c r="E59" s="45">
        <v>2024</v>
      </c>
      <c r="F59" s="1">
        <f t="shared" ref="F59:F62" si="14">SUM(H59:I59)</f>
        <v>177592.09999999998</v>
      </c>
      <c r="G59" s="14"/>
      <c r="H59" s="1">
        <f>H12+H16+H20+H29+H33+H37+H41</f>
        <v>175606.8</v>
      </c>
      <c r="I59" s="1">
        <f>I12+I16+I20+I29+I33+I37+I41+I51</f>
        <v>1985.3</v>
      </c>
      <c r="J59" s="38"/>
      <c r="K59" s="62"/>
      <c r="L59" s="73"/>
      <c r="N59" s="28">
        <v>100536.7</v>
      </c>
      <c r="P59" s="21"/>
      <c r="Q59" s="11"/>
      <c r="V59" s="11"/>
    </row>
    <row r="60" spans="2:22" ht="16.5" thickBot="1" x14ac:dyDescent="0.3">
      <c r="B60" s="48"/>
      <c r="C60" s="62"/>
      <c r="D60" s="48"/>
      <c r="E60" s="45">
        <v>2024</v>
      </c>
      <c r="F60" s="1">
        <f t="shared" si="14"/>
        <v>181306.69999999998</v>
      </c>
      <c r="G60" s="14"/>
      <c r="H60" s="1">
        <f t="shared" ref="H60:H61" si="15">H13+H17+H21+H30+H34+H38+H42</f>
        <v>179321.4</v>
      </c>
      <c r="I60" s="1">
        <f t="shared" ref="I60:I61" si="16">I13+I17+I21+I30+I34+I38+I42+I52</f>
        <v>1985.3</v>
      </c>
      <c r="J60" s="38"/>
      <c r="K60" s="62"/>
      <c r="L60" s="74"/>
      <c r="N60" s="29">
        <v>102414.7</v>
      </c>
    </row>
    <row r="61" spans="2:22" ht="16.5" thickBot="1" x14ac:dyDescent="0.3">
      <c r="B61" s="48"/>
      <c r="C61" s="62"/>
      <c r="D61" s="48"/>
      <c r="E61" s="45">
        <v>2024</v>
      </c>
      <c r="F61" s="1">
        <f t="shared" si="14"/>
        <v>181306.69999999998</v>
      </c>
      <c r="G61" s="14"/>
      <c r="H61" s="1">
        <f t="shared" si="15"/>
        <v>179321.4</v>
      </c>
      <c r="I61" s="1">
        <f t="shared" si="16"/>
        <v>1985.3</v>
      </c>
      <c r="J61" s="38"/>
      <c r="K61" s="62"/>
      <c r="L61" s="74"/>
      <c r="N61" s="29">
        <v>120063.3</v>
      </c>
    </row>
    <row r="62" spans="2:22" ht="16.5" thickBot="1" x14ac:dyDescent="0.3">
      <c r="B62" s="48"/>
      <c r="C62" s="62"/>
      <c r="D62" s="48"/>
      <c r="E62" s="36" t="s">
        <v>3</v>
      </c>
      <c r="F62" s="1">
        <f t="shared" si="14"/>
        <v>540205.5</v>
      </c>
      <c r="G62" s="14"/>
      <c r="H62" s="1">
        <f>H59+H60+H61</f>
        <v>534249.6</v>
      </c>
      <c r="I62" s="1">
        <f>I15+I19+I23+I32+I36+I40+I44+I54</f>
        <v>5955.9</v>
      </c>
      <c r="J62" s="38"/>
      <c r="K62" s="62"/>
      <c r="L62" s="75"/>
      <c r="N62" s="30">
        <v>683964.5</v>
      </c>
    </row>
    <row r="65" spans="2:2" ht="18.75" x14ac:dyDescent="0.3">
      <c r="B65" s="9" t="s">
        <v>56</v>
      </c>
    </row>
    <row r="66" spans="2:2" ht="18.75" x14ac:dyDescent="0.3">
      <c r="B66" s="9" t="s">
        <v>57</v>
      </c>
    </row>
    <row r="67" spans="2:2" ht="18.75" x14ac:dyDescent="0.3">
      <c r="B67" s="9" t="s">
        <v>58</v>
      </c>
    </row>
  </sheetData>
  <mergeCells count="65">
    <mergeCell ref="L33:L36"/>
    <mergeCell ref="L37:L40"/>
    <mergeCell ref="L41:L44"/>
    <mergeCell ref="L45:L48"/>
    <mergeCell ref="L55:L58"/>
    <mergeCell ref="C49:L49"/>
    <mergeCell ref="C50:L50"/>
    <mergeCell ref="D41:D44"/>
    <mergeCell ref="D37:D40"/>
    <mergeCell ref="L12:L15"/>
    <mergeCell ref="L16:L19"/>
    <mergeCell ref="L20:L23"/>
    <mergeCell ref="L24:L27"/>
    <mergeCell ref="L29:L32"/>
    <mergeCell ref="K59:K62"/>
    <mergeCell ref="L59:L62"/>
    <mergeCell ref="L51:L54"/>
    <mergeCell ref="D51:D54"/>
    <mergeCell ref="C51:C54"/>
    <mergeCell ref="B51:B54"/>
    <mergeCell ref="D55:D58"/>
    <mergeCell ref="B55:B58"/>
    <mergeCell ref="C55:C58"/>
    <mergeCell ref="B59:B62"/>
    <mergeCell ref="C59:C62"/>
    <mergeCell ref="D59:D62"/>
    <mergeCell ref="F6:J6"/>
    <mergeCell ref="D12:D15"/>
    <mergeCell ref="C16:C19"/>
    <mergeCell ref="D33:D36"/>
    <mergeCell ref="D6:D8"/>
    <mergeCell ref="C6:C8"/>
    <mergeCell ref="G7:J7"/>
    <mergeCell ref="B33:B36"/>
    <mergeCell ref="B37:B40"/>
    <mergeCell ref="B41:B44"/>
    <mergeCell ref="C41:C44"/>
    <mergeCell ref="C37:C40"/>
    <mergeCell ref="C33:C36"/>
    <mergeCell ref="B20:B23"/>
    <mergeCell ref="C28:L28"/>
    <mergeCell ref="B29:B32"/>
    <mergeCell ref="D29:D32"/>
    <mergeCell ref="C29:C32"/>
    <mergeCell ref="C20:C23"/>
    <mergeCell ref="D20:D23"/>
    <mergeCell ref="B24:B27"/>
    <mergeCell ref="C24:C27"/>
    <mergeCell ref="D24:D27"/>
    <mergeCell ref="B45:B48"/>
    <mergeCell ref="C45:C48"/>
    <mergeCell ref="B4:L4"/>
    <mergeCell ref="B3:L3"/>
    <mergeCell ref="B16:B19"/>
    <mergeCell ref="D16:D19"/>
    <mergeCell ref="K6:K8"/>
    <mergeCell ref="L6:L8"/>
    <mergeCell ref="C10:L10"/>
    <mergeCell ref="C11:L11"/>
    <mergeCell ref="F7:F8"/>
    <mergeCell ref="E6:E8"/>
    <mergeCell ref="B6:B8"/>
    <mergeCell ref="B12:B15"/>
    <mergeCell ref="C12:C15"/>
    <mergeCell ref="D45:D48"/>
  </mergeCells>
  <pageMargins left="0.82677165354330717" right="0.82677165354330717" top="1.1417322834645669" bottom="0.35433070866141736" header="0.31496062992125984" footer="0.31496062992125984"/>
  <pageSetup paperSize="9" scale="56" fitToHeight="69" orientation="landscape" r:id="rId1"/>
  <headerFooter differentFirst="1">
    <oddHeader>&amp;C&amp;P</oddHeader>
  </headerFooter>
  <rowBreaks count="4" manualBreakCount="4">
    <brk id="19" max="11" man="1"/>
    <brk id="32" max="11" man="1"/>
    <brk id="44" max="11" man="1"/>
    <brk id="58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Приложение №3</vt:lpstr>
      <vt:lpstr>Приложение к подпрограмме семья</vt:lpstr>
      <vt:lpstr>'Приложение к подпрограмме семья'!_GoBack</vt:lpstr>
      <vt:lpstr>'Приложение к подпрограмме семья'!Заголовки_для_печати</vt:lpstr>
      <vt:lpstr>'Приложение №3'!Область_печати</vt:lpstr>
      <vt:lpstr>'Приложение к подпрограмме семья'!Область_печати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2021-08-31T07:36:39Z</dcterms:modified>
</cp:coreProperties>
</file>