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ylakhanyanTV\Desktop\2022\ГАИП\Отчет за 1 кв 2022\"/>
    </mc:Choice>
  </mc:AlternateContent>
  <bookViews>
    <workbookView xWindow="0" yWindow="0" windowWidth="28800" windowHeight="12330"/>
  </bookViews>
  <sheets>
    <sheet name="Приложение 1" sheetId="2" r:id="rId1"/>
  </sheets>
  <definedNames>
    <definedName name="_xlnm._FilterDatabase" localSheetId="0" hidden="1">'Приложение 1'!$A$7:$Z$111</definedName>
    <definedName name="_xlnm.Print_Area" localSheetId="0">'Приложение 1'!$A$1:$Z$7</definedName>
  </definedNames>
  <calcPr calcId="162913" iterate="1"/>
</workbook>
</file>

<file path=xl/calcChain.xml><?xml version="1.0" encoding="utf-8"?>
<calcChain xmlns="http://schemas.openxmlformats.org/spreadsheetml/2006/main">
  <c r="H26" i="2" l="1"/>
  <c r="J28" i="2"/>
  <c r="S26" i="2"/>
  <c r="R26" i="2"/>
  <c r="Q26" i="2"/>
  <c r="O26" i="2"/>
  <c r="N26" i="2"/>
  <c r="M26" i="2"/>
  <c r="I26" i="2"/>
  <c r="E26" i="2"/>
  <c r="S90" i="2" l="1"/>
  <c r="R90" i="2"/>
  <c r="Q90" i="2"/>
  <c r="O90" i="2"/>
  <c r="N90" i="2"/>
  <c r="M90" i="2"/>
  <c r="K90" i="2"/>
  <c r="J90" i="2"/>
  <c r="I90" i="2"/>
  <c r="G90" i="2"/>
  <c r="F90" i="2"/>
  <c r="E90" i="2"/>
  <c r="W94" i="2"/>
  <c r="V94" i="2"/>
  <c r="U94" i="2"/>
  <c r="P94" i="2"/>
  <c r="L94" i="2"/>
  <c r="H94" i="2"/>
  <c r="D94" i="2"/>
  <c r="W93" i="2"/>
  <c r="V93" i="2"/>
  <c r="U93" i="2"/>
  <c r="P93" i="2"/>
  <c r="L93" i="2"/>
  <c r="H93" i="2"/>
  <c r="D93" i="2"/>
  <c r="W111" i="2"/>
  <c r="V111" i="2"/>
  <c r="U111" i="2"/>
  <c r="W110" i="2"/>
  <c r="V110" i="2"/>
  <c r="U110" i="2"/>
  <c r="W106" i="2"/>
  <c r="V106" i="2"/>
  <c r="U106" i="2"/>
  <c r="W105" i="2"/>
  <c r="V105" i="2"/>
  <c r="U105" i="2"/>
  <c r="W104" i="2"/>
  <c r="V104" i="2"/>
  <c r="U104" i="2"/>
  <c r="U99" i="2"/>
  <c r="W99" i="2"/>
  <c r="V99" i="2"/>
  <c r="D99" i="2"/>
  <c r="D98" i="2" s="1"/>
  <c r="W92" i="2"/>
  <c r="V92" i="2"/>
  <c r="U92" i="2"/>
  <c r="W91" i="2"/>
  <c r="V91" i="2"/>
  <c r="U91" i="2"/>
  <c r="U86" i="2"/>
  <c r="U85" i="2" s="1"/>
  <c r="W86" i="2"/>
  <c r="V86" i="2"/>
  <c r="W81" i="2"/>
  <c r="V81" i="2"/>
  <c r="U81" i="2"/>
  <c r="W79" i="2"/>
  <c r="V79" i="2"/>
  <c r="U79" i="2"/>
  <c r="W76" i="2"/>
  <c r="V76" i="2"/>
  <c r="U76" i="2"/>
  <c r="U71" i="2"/>
  <c r="P65" i="2"/>
  <c r="W74" i="2"/>
  <c r="V74" i="2"/>
  <c r="U74" i="2"/>
  <c r="W73" i="2"/>
  <c r="V73" i="2"/>
  <c r="U73" i="2"/>
  <c r="W72" i="2"/>
  <c r="V72" i="2"/>
  <c r="U72" i="2"/>
  <c r="W71" i="2"/>
  <c r="V71" i="2"/>
  <c r="W70" i="2"/>
  <c r="V70" i="2"/>
  <c r="U70" i="2"/>
  <c r="W69" i="2"/>
  <c r="V69" i="2"/>
  <c r="U69" i="2"/>
  <c r="W65" i="2"/>
  <c r="V65" i="2"/>
  <c r="U65" i="2"/>
  <c r="W63" i="2"/>
  <c r="V63" i="2"/>
  <c r="U63" i="2"/>
  <c r="W60" i="2"/>
  <c r="V60" i="2"/>
  <c r="U60" i="2"/>
  <c r="W58" i="2"/>
  <c r="V58" i="2"/>
  <c r="U58" i="2"/>
  <c r="W57" i="2"/>
  <c r="V57" i="2"/>
  <c r="U57" i="2"/>
  <c r="W56" i="2"/>
  <c r="V56" i="2"/>
  <c r="U56" i="2"/>
  <c r="W55" i="2"/>
  <c r="V55" i="2"/>
  <c r="U55" i="2"/>
  <c r="W54" i="2"/>
  <c r="V54" i="2"/>
  <c r="U54" i="2"/>
  <c r="W53" i="2"/>
  <c r="V53" i="2"/>
  <c r="U53" i="2"/>
  <c r="W52" i="2"/>
  <c r="V52" i="2"/>
  <c r="U52" i="2"/>
  <c r="U47" i="2"/>
  <c r="W47" i="2"/>
  <c r="V47" i="2"/>
  <c r="W42" i="2"/>
  <c r="V42" i="2"/>
  <c r="U42" i="2"/>
  <c r="W41" i="2"/>
  <c r="V41" i="2"/>
  <c r="U41" i="2"/>
  <c r="W40" i="2"/>
  <c r="V40" i="2"/>
  <c r="U40" i="2"/>
  <c r="W39" i="2"/>
  <c r="V39" i="2"/>
  <c r="U39" i="2"/>
  <c r="W38" i="2"/>
  <c r="V38" i="2"/>
  <c r="U38" i="2"/>
  <c r="W37" i="2"/>
  <c r="V37" i="2"/>
  <c r="U37" i="2"/>
  <c r="W36" i="2"/>
  <c r="V36" i="2"/>
  <c r="U36" i="2"/>
  <c r="W35" i="2"/>
  <c r="V35" i="2"/>
  <c r="U35" i="2"/>
  <c r="W34" i="2"/>
  <c r="V34" i="2"/>
  <c r="U34" i="2"/>
  <c r="W33" i="2"/>
  <c r="V33" i="2"/>
  <c r="U33" i="2"/>
  <c r="G32" i="2"/>
  <c r="W28" i="2"/>
  <c r="W26" i="2" s="1"/>
  <c r="V28" i="2"/>
  <c r="V26" i="2" s="1"/>
  <c r="U28" i="2"/>
  <c r="U26" i="2" s="1"/>
  <c r="W20" i="2"/>
  <c r="V20" i="2"/>
  <c r="U20" i="2"/>
  <c r="W17" i="2"/>
  <c r="V17" i="2"/>
  <c r="U17" i="2"/>
  <c r="P20" i="2"/>
  <c r="L20" i="2"/>
  <c r="H20" i="2"/>
  <c r="D20" i="2"/>
  <c r="P17" i="2"/>
  <c r="L17" i="2"/>
  <c r="H17" i="2"/>
  <c r="D17" i="2"/>
  <c r="H74" i="2"/>
  <c r="P74" i="2"/>
  <c r="P73" i="2"/>
  <c r="L74" i="2"/>
  <c r="D74" i="2"/>
  <c r="D60" i="2"/>
  <c r="D59" i="2" s="1"/>
  <c r="P58" i="2"/>
  <c r="L58" i="2"/>
  <c r="H58" i="2"/>
  <c r="D58" i="2"/>
  <c r="T17" i="2" l="1"/>
  <c r="T16" i="2" s="1"/>
  <c r="U90" i="2"/>
  <c r="T33" i="2"/>
  <c r="T93" i="2"/>
  <c r="T94" i="2"/>
  <c r="W90" i="2"/>
  <c r="T20" i="2"/>
  <c r="W32" i="2"/>
  <c r="T58" i="2"/>
  <c r="V90" i="2"/>
  <c r="T74" i="2"/>
  <c r="T99" i="2"/>
  <c r="T98" i="2" s="1"/>
  <c r="T10" i="2" s="1"/>
  <c r="N16" i="2"/>
  <c r="W16" i="2"/>
  <c r="V16" i="2"/>
  <c r="U16" i="2"/>
  <c r="T34" i="2"/>
  <c r="T35" i="2"/>
  <c r="T36" i="2"/>
  <c r="T37" i="2"/>
  <c r="T38" i="2"/>
  <c r="T39" i="2"/>
  <c r="T40" i="2"/>
  <c r="T41" i="2"/>
  <c r="T42" i="2"/>
  <c r="T47" i="2"/>
  <c r="T52" i="2"/>
  <c r="T53" i="2"/>
  <c r="T54" i="2"/>
  <c r="T55" i="2"/>
  <c r="T56" i="2"/>
  <c r="T57" i="2"/>
  <c r="T60" i="2"/>
  <c r="T63" i="2"/>
  <c r="T65" i="2"/>
  <c r="T69" i="2"/>
  <c r="T70" i="2"/>
  <c r="T71" i="2"/>
  <c r="T72" i="2"/>
  <c r="T73" i="2"/>
  <c r="T76" i="2"/>
  <c r="T79" i="2"/>
  <c r="T81" i="2"/>
  <c r="T86" i="2"/>
  <c r="T91" i="2"/>
  <c r="T92" i="2"/>
  <c r="T104" i="2"/>
  <c r="T105" i="2"/>
  <c r="T106" i="2"/>
  <c r="T110" i="2"/>
  <c r="T111" i="2"/>
  <c r="P111" i="2"/>
  <c r="P110" i="2"/>
  <c r="P106" i="2"/>
  <c r="P105" i="2"/>
  <c r="P104" i="2"/>
  <c r="P92" i="2"/>
  <c r="P91" i="2"/>
  <c r="P86" i="2"/>
  <c r="P81" i="2"/>
  <c r="P79" i="2"/>
  <c r="P76" i="2"/>
  <c r="P72" i="2"/>
  <c r="P71" i="2"/>
  <c r="P70" i="2"/>
  <c r="P69" i="2"/>
  <c r="P63" i="2"/>
  <c r="P60" i="2"/>
  <c r="P57" i="2"/>
  <c r="P56" i="2"/>
  <c r="P55" i="2"/>
  <c r="P54" i="2"/>
  <c r="P53" i="2"/>
  <c r="P52" i="2"/>
  <c r="P47" i="2"/>
  <c r="P42" i="2"/>
  <c r="P41" i="2"/>
  <c r="P40" i="2"/>
  <c r="P39" i="2"/>
  <c r="P38" i="2"/>
  <c r="P37" i="2"/>
  <c r="P36" i="2"/>
  <c r="P35" i="2"/>
  <c r="P34" i="2"/>
  <c r="P33" i="2"/>
  <c r="L111" i="2"/>
  <c r="L110" i="2"/>
  <c r="L106" i="2"/>
  <c r="L105" i="2"/>
  <c r="L104" i="2"/>
  <c r="L92" i="2"/>
  <c r="L91" i="2"/>
  <c r="L86" i="2"/>
  <c r="L81" i="2"/>
  <c r="L79" i="2"/>
  <c r="L76" i="2"/>
  <c r="L73" i="2"/>
  <c r="L72" i="2"/>
  <c r="L71" i="2"/>
  <c r="L70" i="2"/>
  <c r="L69" i="2"/>
  <c r="L65" i="2"/>
  <c r="L63" i="2"/>
  <c r="L60" i="2"/>
  <c r="L59" i="2" s="1"/>
  <c r="L57" i="2"/>
  <c r="L56" i="2"/>
  <c r="L55" i="2"/>
  <c r="L54" i="2"/>
  <c r="L53" i="2"/>
  <c r="L52" i="2"/>
  <c r="L47" i="2"/>
  <c r="L46" i="2" s="1"/>
  <c r="L45" i="2" s="1"/>
  <c r="L44" i="2" s="1"/>
  <c r="L43" i="2" s="1"/>
  <c r="L42" i="2"/>
  <c r="L41" i="2"/>
  <c r="L39" i="2"/>
  <c r="L38" i="2"/>
  <c r="L37" i="2"/>
  <c r="L36" i="2"/>
  <c r="L35" i="2"/>
  <c r="L34" i="2"/>
  <c r="L33" i="2"/>
  <c r="H111" i="2"/>
  <c r="H110" i="2"/>
  <c r="H106" i="2"/>
  <c r="H105" i="2"/>
  <c r="H104" i="2"/>
  <c r="H92" i="2"/>
  <c r="H91" i="2"/>
  <c r="H90" i="2" s="1"/>
  <c r="H86" i="2"/>
  <c r="H81" i="2"/>
  <c r="H79" i="2"/>
  <c r="H76" i="2"/>
  <c r="H73" i="2"/>
  <c r="H72" i="2"/>
  <c r="H71" i="2"/>
  <c r="H70" i="2"/>
  <c r="H69" i="2"/>
  <c r="H65" i="2"/>
  <c r="H64" i="2" s="1"/>
  <c r="H63" i="2"/>
  <c r="H60" i="2"/>
  <c r="H59" i="2" s="1"/>
  <c r="H57" i="2"/>
  <c r="H56" i="2"/>
  <c r="H55" i="2"/>
  <c r="H54" i="2"/>
  <c r="H52" i="2"/>
  <c r="H53" i="2"/>
  <c r="H47" i="2"/>
  <c r="H46" i="2" s="1"/>
  <c r="H45" i="2" s="1"/>
  <c r="H44" i="2" s="1"/>
  <c r="H43" i="2" s="1"/>
  <c r="H42" i="2"/>
  <c r="H41" i="2"/>
  <c r="H40" i="2"/>
  <c r="H39" i="2"/>
  <c r="H38" i="2"/>
  <c r="H37" i="2"/>
  <c r="H36" i="2"/>
  <c r="H35" i="2"/>
  <c r="H34" i="2"/>
  <c r="H33" i="2"/>
  <c r="D111" i="2"/>
  <c r="H13" i="2"/>
  <c r="H16" i="2"/>
  <c r="H15" i="2" s="1"/>
  <c r="H19" i="2"/>
  <c r="H18" i="2" s="1"/>
  <c r="H28" i="2"/>
  <c r="L13" i="2"/>
  <c r="L16" i="2"/>
  <c r="L19" i="2"/>
  <c r="L18" i="2" s="1"/>
  <c r="L28" i="2"/>
  <c r="D110" i="2"/>
  <c r="D106" i="2"/>
  <c r="D105" i="2"/>
  <c r="D104" i="2"/>
  <c r="D92" i="2"/>
  <c r="D91" i="2"/>
  <c r="D90" i="2" s="1"/>
  <c r="D86" i="2"/>
  <c r="D81" i="2"/>
  <c r="D79" i="2"/>
  <c r="D76" i="2"/>
  <c r="D75" i="2" s="1"/>
  <c r="D73" i="2"/>
  <c r="D72" i="2"/>
  <c r="D71" i="2"/>
  <c r="D70" i="2"/>
  <c r="D69" i="2"/>
  <c r="D65" i="2"/>
  <c r="D63" i="2"/>
  <c r="D57" i="2"/>
  <c r="D56" i="2"/>
  <c r="D55" i="2"/>
  <c r="D54" i="2"/>
  <c r="D53" i="2"/>
  <c r="D52" i="2"/>
  <c r="D47" i="2"/>
  <c r="D42" i="2"/>
  <c r="D41" i="2"/>
  <c r="D40" i="2"/>
  <c r="D39" i="2"/>
  <c r="D38" i="2"/>
  <c r="D37" i="2"/>
  <c r="D36" i="2"/>
  <c r="D35" i="2"/>
  <c r="D34" i="2"/>
  <c r="D33" i="2"/>
  <c r="F28" i="2"/>
  <c r="L27" i="2" l="1"/>
  <c r="L26" i="2"/>
  <c r="H27" i="2"/>
  <c r="H62" i="2"/>
  <c r="P90" i="2"/>
  <c r="D32" i="2"/>
  <c r="L51" i="2"/>
  <c r="L50" i="2" s="1"/>
  <c r="T32" i="2"/>
  <c r="T90" i="2"/>
  <c r="D51" i="2"/>
  <c r="D68" i="2"/>
  <c r="H32" i="2"/>
  <c r="H31" i="2" s="1"/>
  <c r="H30" i="2" s="1"/>
  <c r="H29" i="2" s="1"/>
  <c r="H51" i="2"/>
  <c r="H50" i="2" s="1"/>
  <c r="L90" i="2"/>
  <c r="L12" i="2"/>
  <c r="H12" i="2"/>
  <c r="L32" i="2"/>
  <c r="L15" i="2"/>
  <c r="K16" i="2"/>
  <c r="H25" i="2" l="1"/>
  <c r="H24" i="2" s="1"/>
  <c r="H23" i="2" s="1"/>
  <c r="H22" i="2" s="1"/>
  <c r="H21" i="2" s="1"/>
  <c r="L25" i="2"/>
  <c r="K15" i="2"/>
  <c r="L31" i="2"/>
  <c r="L30" i="2" s="1"/>
  <c r="L29" i="2" s="1"/>
  <c r="W109" i="2"/>
  <c r="W108" i="2" s="1"/>
  <c r="W107" i="2" s="1"/>
  <c r="V109" i="2"/>
  <c r="V108" i="2" s="1"/>
  <c r="V107" i="2" s="1"/>
  <c r="U109" i="2"/>
  <c r="U108" i="2" s="1"/>
  <c r="U107" i="2" s="1"/>
  <c r="T109" i="2"/>
  <c r="T108" i="2" s="1"/>
  <c r="T107" i="2" s="1"/>
  <c r="S109" i="2"/>
  <c r="R109" i="2"/>
  <c r="R108" i="2" s="1"/>
  <c r="R107" i="2" s="1"/>
  <c r="Q109" i="2"/>
  <c r="Q108" i="2" s="1"/>
  <c r="Q107" i="2" s="1"/>
  <c r="P109" i="2"/>
  <c r="P108" i="2" s="1"/>
  <c r="P107" i="2" s="1"/>
  <c r="O109" i="2"/>
  <c r="O108" i="2" s="1"/>
  <c r="O107" i="2" s="1"/>
  <c r="N109" i="2"/>
  <c r="N108" i="2" s="1"/>
  <c r="N107" i="2" s="1"/>
  <c r="M109" i="2"/>
  <c r="M108" i="2" s="1"/>
  <c r="M107" i="2" s="1"/>
  <c r="L109" i="2"/>
  <c r="L108" i="2" s="1"/>
  <c r="L107" i="2" s="1"/>
  <c r="K109" i="2"/>
  <c r="K108" i="2" s="1"/>
  <c r="K107" i="2" s="1"/>
  <c r="J109" i="2"/>
  <c r="J108" i="2" s="1"/>
  <c r="J107" i="2" s="1"/>
  <c r="I109" i="2"/>
  <c r="I108" i="2" s="1"/>
  <c r="I107" i="2" s="1"/>
  <c r="H109" i="2"/>
  <c r="H108" i="2" s="1"/>
  <c r="H107" i="2" s="1"/>
  <c r="G109" i="2"/>
  <c r="G108" i="2" s="1"/>
  <c r="G107" i="2" s="1"/>
  <c r="F109" i="2"/>
  <c r="F108" i="2" s="1"/>
  <c r="F107" i="2" s="1"/>
  <c r="E109" i="2"/>
  <c r="E108" i="2" s="1"/>
  <c r="E107" i="2" s="1"/>
  <c r="D109" i="2"/>
  <c r="D108" i="2" s="1"/>
  <c r="D107" i="2" s="1"/>
  <c r="S108" i="2"/>
  <c r="S107" i="2" s="1"/>
  <c r="W103" i="2"/>
  <c r="V103" i="2"/>
  <c r="U103" i="2"/>
  <c r="T103" i="2"/>
  <c r="T102" i="2" s="1"/>
  <c r="T101" i="2" s="1"/>
  <c r="S103" i="2"/>
  <c r="S102" i="2" s="1"/>
  <c r="S101" i="2" s="1"/>
  <c r="R103" i="2"/>
  <c r="R102" i="2" s="1"/>
  <c r="R101" i="2" s="1"/>
  <c r="Q103" i="2"/>
  <c r="Q102" i="2" s="1"/>
  <c r="Q101" i="2" s="1"/>
  <c r="P103" i="2"/>
  <c r="P102" i="2" s="1"/>
  <c r="P101" i="2" s="1"/>
  <c r="O103" i="2"/>
  <c r="O102" i="2" s="1"/>
  <c r="O101" i="2" s="1"/>
  <c r="N103" i="2"/>
  <c r="N102" i="2" s="1"/>
  <c r="N101" i="2" s="1"/>
  <c r="M103" i="2"/>
  <c r="M102" i="2" s="1"/>
  <c r="M101" i="2" s="1"/>
  <c r="L103" i="2"/>
  <c r="L102" i="2" s="1"/>
  <c r="L101" i="2" s="1"/>
  <c r="K103" i="2"/>
  <c r="K102" i="2" s="1"/>
  <c r="K101" i="2" s="1"/>
  <c r="J103" i="2"/>
  <c r="J102" i="2" s="1"/>
  <c r="J101" i="2" s="1"/>
  <c r="I103" i="2"/>
  <c r="I102" i="2" s="1"/>
  <c r="I101" i="2" s="1"/>
  <c r="H103" i="2"/>
  <c r="H102" i="2" s="1"/>
  <c r="H101" i="2" s="1"/>
  <c r="G103" i="2"/>
  <c r="G102" i="2" s="1"/>
  <c r="G101" i="2" s="1"/>
  <c r="F103" i="2"/>
  <c r="F102" i="2" s="1"/>
  <c r="F101" i="2" s="1"/>
  <c r="E103" i="2"/>
  <c r="E102" i="2" s="1"/>
  <c r="E101" i="2" s="1"/>
  <c r="D103" i="2"/>
  <c r="D102" i="2" s="1"/>
  <c r="D101" i="2" s="1"/>
  <c r="W102" i="2"/>
  <c r="W101" i="2" s="1"/>
  <c r="V102" i="2"/>
  <c r="V101" i="2" s="1"/>
  <c r="U102" i="2"/>
  <c r="U101" i="2" s="1"/>
  <c r="P99" i="2"/>
  <c r="P98" i="2" s="1"/>
  <c r="L99" i="2"/>
  <c r="L98" i="2" s="1"/>
  <c r="H99" i="2"/>
  <c r="H98" i="2" s="1"/>
  <c r="X98" i="2"/>
  <c r="X97" i="2" s="1"/>
  <c r="X96" i="2" s="1"/>
  <c r="X95" i="2" s="1"/>
  <c r="W98" i="2"/>
  <c r="W10" i="2" s="1"/>
  <c r="V98" i="2"/>
  <c r="V97" i="2" s="1"/>
  <c r="V96" i="2" s="1"/>
  <c r="V95" i="2" s="1"/>
  <c r="U98" i="2"/>
  <c r="U97" i="2" s="1"/>
  <c r="U96" i="2" s="1"/>
  <c r="U95" i="2" s="1"/>
  <c r="S98" i="2"/>
  <c r="S10" i="2" s="1"/>
  <c r="R98" i="2"/>
  <c r="R97" i="2" s="1"/>
  <c r="R96" i="2" s="1"/>
  <c r="R95" i="2" s="1"/>
  <c r="Q98" i="2"/>
  <c r="Q97" i="2" s="1"/>
  <c r="Q96" i="2" s="1"/>
  <c r="Q95" i="2" s="1"/>
  <c r="O98" i="2"/>
  <c r="O10" i="2" s="1"/>
  <c r="N98" i="2"/>
  <c r="N97" i="2" s="1"/>
  <c r="N96" i="2" s="1"/>
  <c r="N95" i="2" s="1"/>
  <c r="M98" i="2"/>
  <c r="M10" i="2" s="1"/>
  <c r="K98" i="2"/>
  <c r="K10" i="2" s="1"/>
  <c r="J98" i="2"/>
  <c r="J97" i="2" s="1"/>
  <c r="J96" i="2" s="1"/>
  <c r="J95" i="2" s="1"/>
  <c r="I98" i="2"/>
  <c r="I97" i="2" s="1"/>
  <c r="I96" i="2" s="1"/>
  <c r="I95" i="2" s="1"/>
  <c r="G98" i="2"/>
  <c r="G10" i="2" s="1"/>
  <c r="F98" i="2"/>
  <c r="F97" i="2" s="1"/>
  <c r="F96" i="2" s="1"/>
  <c r="F95" i="2" s="1"/>
  <c r="E98" i="2"/>
  <c r="E97" i="2" s="1"/>
  <c r="E96" i="2" s="1"/>
  <c r="E95" i="2" s="1"/>
  <c r="W89" i="2"/>
  <c r="W88" i="2" s="1"/>
  <c r="W87" i="2" s="1"/>
  <c r="V89" i="2"/>
  <c r="V88" i="2" s="1"/>
  <c r="V87" i="2" s="1"/>
  <c r="U89" i="2"/>
  <c r="U88" i="2" s="1"/>
  <c r="U87" i="2" s="1"/>
  <c r="T89" i="2"/>
  <c r="T88" i="2" s="1"/>
  <c r="T87" i="2" s="1"/>
  <c r="S89" i="2"/>
  <c r="S88" i="2" s="1"/>
  <c r="S87" i="2" s="1"/>
  <c r="R89" i="2"/>
  <c r="R88" i="2" s="1"/>
  <c r="R87" i="2" s="1"/>
  <c r="Q89" i="2"/>
  <c r="Q88" i="2" s="1"/>
  <c r="Q87" i="2" s="1"/>
  <c r="P89" i="2"/>
  <c r="P88" i="2" s="1"/>
  <c r="P87" i="2" s="1"/>
  <c r="O89" i="2"/>
  <c r="O88" i="2" s="1"/>
  <c r="O87" i="2" s="1"/>
  <c r="N89" i="2"/>
  <c r="N88" i="2" s="1"/>
  <c r="N87" i="2" s="1"/>
  <c r="M89" i="2"/>
  <c r="M88" i="2" s="1"/>
  <c r="M87" i="2" s="1"/>
  <c r="L89" i="2"/>
  <c r="L88" i="2" s="1"/>
  <c r="L87" i="2" s="1"/>
  <c r="K89" i="2"/>
  <c r="K88" i="2" s="1"/>
  <c r="K87" i="2" s="1"/>
  <c r="J89" i="2"/>
  <c r="J88" i="2" s="1"/>
  <c r="J87" i="2" s="1"/>
  <c r="I89" i="2"/>
  <c r="I88" i="2" s="1"/>
  <c r="I87" i="2" s="1"/>
  <c r="H89" i="2"/>
  <c r="H88" i="2" s="1"/>
  <c r="H87" i="2" s="1"/>
  <c r="G89" i="2"/>
  <c r="G88" i="2" s="1"/>
  <c r="G87" i="2" s="1"/>
  <c r="F89" i="2"/>
  <c r="F88" i="2" s="1"/>
  <c r="F87" i="2" s="1"/>
  <c r="E89" i="2"/>
  <c r="E88" i="2" s="1"/>
  <c r="E87" i="2" s="1"/>
  <c r="D89" i="2"/>
  <c r="D88" i="2" s="1"/>
  <c r="D87" i="2" s="1"/>
  <c r="X85" i="2"/>
  <c r="X84" i="2" s="1"/>
  <c r="W85" i="2"/>
  <c r="W84" i="2" s="1"/>
  <c r="W83" i="2" s="1"/>
  <c r="W82" i="2" s="1"/>
  <c r="V85" i="2"/>
  <c r="V84" i="2" s="1"/>
  <c r="V83" i="2" s="1"/>
  <c r="V82" i="2" s="1"/>
  <c r="U84" i="2"/>
  <c r="U83" i="2" s="1"/>
  <c r="U82" i="2" s="1"/>
  <c r="T85" i="2"/>
  <c r="T84" i="2" s="1"/>
  <c r="T83" i="2" s="1"/>
  <c r="T82" i="2" s="1"/>
  <c r="S85" i="2"/>
  <c r="S84" i="2" s="1"/>
  <c r="S83" i="2" s="1"/>
  <c r="S82" i="2" s="1"/>
  <c r="R85" i="2"/>
  <c r="R84" i="2" s="1"/>
  <c r="R83" i="2" s="1"/>
  <c r="R82" i="2" s="1"/>
  <c r="Q85" i="2"/>
  <c r="Q84" i="2" s="1"/>
  <c r="Q83" i="2" s="1"/>
  <c r="Q82" i="2" s="1"/>
  <c r="P85" i="2"/>
  <c r="P84" i="2" s="1"/>
  <c r="P83" i="2" s="1"/>
  <c r="P82" i="2" s="1"/>
  <c r="O85" i="2"/>
  <c r="O84" i="2" s="1"/>
  <c r="O83" i="2" s="1"/>
  <c r="O82" i="2" s="1"/>
  <c r="N85" i="2"/>
  <c r="N84" i="2" s="1"/>
  <c r="N83" i="2" s="1"/>
  <c r="N82" i="2" s="1"/>
  <c r="M85" i="2"/>
  <c r="M84" i="2" s="1"/>
  <c r="M83" i="2" s="1"/>
  <c r="M82" i="2" s="1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 s="1"/>
  <c r="I83" i="2" s="1"/>
  <c r="I82" i="2" s="1"/>
  <c r="H85" i="2"/>
  <c r="G85" i="2"/>
  <c r="G84" i="2" s="1"/>
  <c r="G83" i="2" s="1"/>
  <c r="G82" i="2" s="1"/>
  <c r="F85" i="2"/>
  <c r="F84" i="2" s="1"/>
  <c r="F83" i="2" s="1"/>
  <c r="F82" i="2" s="1"/>
  <c r="E85" i="2"/>
  <c r="E84" i="2" s="1"/>
  <c r="E83" i="2" s="1"/>
  <c r="E82" i="2" s="1"/>
  <c r="D85" i="2"/>
  <c r="D84" i="2" s="1"/>
  <c r="D83" i="2" s="1"/>
  <c r="D82" i="2" s="1"/>
  <c r="X80" i="2"/>
  <c r="W80" i="2"/>
  <c r="V80" i="2"/>
  <c r="V78" i="2" s="1"/>
  <c r="V77" i="2" s="1"/>
  <c r="U80" i="2"/>
  <c r="U78" i="2" s="1"/>
  <c r="U77" i="2" s="1"/>
  <c r="T80" i="2"/>
  <c r="T78" i="2" s="1"/>
  <c r="T77" i="2" s="1"/>
  <c r="S80" i="2"/>
  <c r="S78" i="2" s="1"/>
  <c r="S77" i="2" s="1"/>
  <c r="R80" i="2"/>
  <c r="R78" i="2" s="1"/>
  <c r="R77" i="2" s="1"/>
  <c r="Q80" i="2"/>
  <c r="Q78" i="2" s="1"/>
  <c r="Q77" i="2" s="1"/>
  <c r="P80" i="2"/>
  <c r="P78" i="2" s="1"/>
  <c r="P77" i="2" s="1"/>
  <c r="O80" i="2"/>
  <c r="O78" i="2" s="1"/>
  <c r="O77" i="2" s="1"/>
  <c r="N80" i="2"/>
  <c r="N78" i="2" s="1"/>
  <c r="N77" i="2" s="1"/>
  <c r="M80" i="2"/>
  <c r="M78" i="2" s="1"/>
  <c r="M77" i="2" s="1"/>
  <c r="L80" i="2"/>
  <c r="L78" i="2" s="1"/>
  <c r="L77" i="2" s="1"/>
  <c r="K80" i="2"/>
  <c r="K78" i="2" s="1"/>
  <c r="K77" i="2" s="1"/>
  <c r="J80" i="2"/>
  <c r="J78" i="2" s="1"/>
  <c r="J77" i="2" s="1"/>
  <c r="I80" i="2"/>
  <c r="I78" i="2" s="1"/>
  <c r="I77" i="2" s="1"/>
  <c r="H80" i="2"/>
  <c r="H78" i="2" s="1"/>
  <c r="H77" i="2" s="1"/>
  <c r="G80" i="2"/>
  <c r="G78" i="2" s="1"/>
  <c r="G77" i="2" s="1"/>
  <c r="F80" i="2"/>
  <c r="F78" i="2" s="1"/>
  <c r="F77" i="2" s="1"/>
  <c r="E80" i="2"/>
  <c r="E78" i="2" s="1"/>
  <c r="E77" i="2" s="1"/>
  <c r="D80" i="2"/>
  <c r="D78" i="2" s="1"/>
  <c r="D77" i="2" s="1"/>
  <c r="W78" i="2"/>
  <c r="W77" i="2" s="1"/>
  <c r="X75" i="2"/>
  <c r="W75" i="2"/>
  <c r="V75" i="2"/>
  <c r="U75" i="2"/>
  <c r="T75" i="2"/>
  <c r="S75" i="2"/>
  <c r="R75" i="2"/>
  <c r="R68" i="2" s="1"/>
  <c r="R67" i="2" s="1"/>
  <c r="Q75" i="2"/>
  <c r="P75" i="2"/>
  <c r="O75" i="2"/>
  <c r="N75" i="2"/>
  <c r="M75" i="2"/>
  <c r="L75" i="2"/>
  <c r="K75" i="2"/>
  <c r="J75" i="2"/>
  <c r="I75" i="2"/>
  <c r="H75" i="2"/>
  <c r="H68" i="2" s="1"/>
  <c r="G75" i="2"/>
  <c r="F75" i="2"/>
  <c r="F68" i="2" s="1"/>
  <c r="E75" i="2"/>
  <c r="E68" i="2" s="1"/>
  <c r="D67" i="2"/>
  <c r="Z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1" i="2"/>
  <c r="H49" i="2" s="1"/>
  <c r="G64" i="2"/>
  <c r="G62" i="2" s="1"/>
  <c r="G61" i="2" s="1"/>
  <c r="F64" i="2"/>
  <c r="F62" i="2" s="1"/>
  <c r="F61" i="2" s="1"/>
  <c r="E64" i="2"/>
  <c r="E62" i="2" s="1"/>
  <c r="E61" i="2" s="1"/>
  <c r="D64" i="2"/>
  <c r="W62" i="2"/>
  <c r="W61" i="2" s="1"/>
  <c r="V62" i="2"/>
  <c r="V61" i="2" s="1"/>
  <c r="U62" i="2"/>
  <c r="U61" i="2" s="1"/>
  <c r="T62" i="2"/>
  <c r="T61" i="2" s="1"/>
  <c r="S62" i="2"/>
  <c r="S61" i="2" s="1"/>
  <c r="R62" i="2"/>
  <c r="R61" i="2" s="1"/>
  <c r="Q62" i="2"/>
  <c r="Q61" i="2" s="1"/>
  <c r="P62" i="2"/>
  <c r="P61" i="2" s="1"/>
  <c r="O62" i="2"/>
  <c r="O61" i="2" s="1"/>
  <c r="N62" i="2"/>
  <c r="N61" i="2" s="1"/>
  <c r="M62" i="2"/>
  <c r="M61" i="2" s="1"/>
  <c r="L62" i="2"/>
  <c r="L61" i="2" s="1"/>
  <c r="L49" i="2" s="1"/>
  <c r="K62" i="2"/>
  <c r="K61" i="2" s="1"/>
  <c r="J62" i="2"/>
  <c r="J61" i="2" s="1"/>
  <c r="I62" i="2"/>
  <c r="I61" i="2" s="1"/>
  <c r="W59" i="2"/>
  <c r="W51" i="2" s="1"/>
  <c r="V59" i="2"/>
  <c r="V51" i="2" s="1"/>
  <c r="U59" i="2"/>
  <c r="U51" i="2" s="1"/>
  <c r="T59" i="2"/>
  <c r="T51" i="2" s="1"/>
  <c r="S59" i="2"/>
  <c r="S51" i="2" s="1"/>
  <c r="R59" i="2"/>
  <c r="R51" i="2" s="1"/>
  <c r="Q59" i="2"/>
  <c r="Q51" i="2" s="1"/>
  <c r="P59" i="2"/>
  <c r="P51" i="2" s="1"/>
  <c r="O59" i="2"/>
  <c r="O51" i="2" s="1"/>
  <c r="N59" i="2"/>
  <c r="N51" i="2" s="1"/>
  <c r="M59" i="2"/>
  <c r="M51" i="2" s="1"/>
  <c r="K59" i="2"/>
  <c r="K51" i="2" s="1"/>
  <c r="J59" i="2"/>
  <c r="J51" i="2" s="1"/>
  <c r="I59" i="2"/>
  <c r="I51" i="2" s="1"/>
  <c r="G59" i="2"/>
  <c r="G51" i="2" s="1"/>
  <c r="F59" i="2"/>
  <c r="F51" i="2" s="1"/>
  <c r="E59" i="2"/>
  <c r="E51" i="2" s="1"/>
  <c r="D50" i="2"/>
  <c r="X46" i="2"/>
  <c r="X45" i="2" s="1"/>
  <c r="X44" i="2" s="1"/>
  <c r="X43" i="2" s="1"/>
  <c r="W46" i="2"/>
  <c r="W45" i="2" s="1"/>
  <c r="W44" i="2" s="1"/>
  <c r="W43" i="2" s="1"/>
  <c r="V46" i="2"/>
  <c r="V45" i="2" s="1"/>
  <c r="V44" i="2" s="1"/>
  <c r="V43" i="2" s="1"/>
  <c r="U46" i="2"/>
  <c r="U45" i="2" s="1"/>
  <c r="U44" i="2" s="1"/>
  <c r="U43" i="2" s="1"/>
  <c r="T46" i="2"/>
  <c r="T45" i="2" s="1"/>
  <c r="T44" i="2" s="1"/>
  <c r="T43" i="2" s="1"/>
  <c r="S46" i="2"/>
  <c r="S45" i="2" s="1"/>
  <c r="S44" i="2" s="1"/>
  <c r="S43" i="2" s="1"/>
  <c r="R46" i="2"/>
  <c r="R45" i="2" s="1"/>
  <c r="R44" i="2" s="1"/>
  <c r="R43" i="2" s="1"/>
  <c r="Q46" i="2"/>
  <c r="Q45" i="2" s="1"/>
  <c r="Q44" i="2" s="1"/>
  <c r="Q43" i="2" s="1"/>
  <c r="P46" i="2"/>
  <c r="P45" i="2" s="1"/>
  <c r="P44" i="2" s="1"/>
  <c r="P43" i="2" s="1"/>
  <c r="O46" i="2"/>
  <c r="O45" i="2" s="1"/>
  <c r="O44" i="2" s="1"/>
  <c r="O43" i="2" s="1"/>
  <c r="N46" i="2"/>
  <c r="N45" i="2" s="1"/>
  <c r="N44" i="2" s="1"/>
  <c r="N43" i="2" s="1"/>
  <c r="M46" i="2"/>
  <c r="M45" i="2" s="1"/>
  <c r="M44" i="2" s="1"/>
  <c r="M43" i="2" s="1"/>
  <c r="K46" i="2"/>
  <c r="K45" i="2" s="1"/>
  <c r="K44" i="2" s="1"/>
  <c r="K43" i="2" s="1"/>
  <c r="J46" i="2"/>
  <c r="J45" i="2" s="1"/>
  <c r="J44" i="2" s="1"/>
  <c r="I46" i="2"/>
  <c r="I45" i="2" s="1"/>
  <c r="I44" i="2" s="1"/>
  <c r="G46" i="2"/>
  <c r="G45" i="2" s="1"/>
  <c r="G44" i="2" s="1"/>
  <c r="G43" i="2" s="1"/>
  <c r="F46" i="2"/>
  <c r="F45" i="2" s="1"/>
  <c r="F44" i="2" s="1"/>
  <c r="F43" i="2" s="1"/>
  <c r="E46" i="2"/>
  <c r="E45" i="2" s="1"/>
  <c r="E44" i="2" s="1"/>
  <c r="E43" i="2" s="1"/>
  <c r="D46" i="2"/>
  <c r="D45" i="2" s="1"/>
  <c r="D44" i="2" s="1"/>
  <c r="D43" i="2" s="1"/>
  <c r="W31" i="2"/>
  <c r="W30" i="2" s="1"/>
  <c r="W29" i="2" s="1"/>
  <c r="V32" i="2"/>
  <c r="V31" i="2" s="1"/>
  <c r="V30" i="2" s="1"/>
  <c r="V29" i="2" s="1"/>
  <c r="U32" i="2"/>
  <c r="U31" i="2" s="1"/>
  <c r="U30" i="2" s="1"/>
  <c r="U29" i="2" s="1"/>
  <c r="S32" i="2"/>
  <c r="S31" i="2" s="1"/>
  <c r="S30" i="2" s="1"/>
  <c r="S29" i="2" s="1"/>
  <c r="R32" i="2"/>
  <c r="R31" i="2" s="1"/>
  <c r="R30" i="2" s="1"/>
  <c r="R29" i="2" s="1"/>
  <c r="Q32" i="2"/>
  <c r="Q31" i="2" s="1"/>
  <c r="Q30" i="2" s="1"/>
  <c r="Q29" i="2" s="1"/>
  <c r="P32" i="2"/>
  <c r="P31" i="2" s="1"/>
  <c r="P30" i="2" s="1"/>
  <c r="P29" i="2" s="1"/>
  <c r="O32" i="2"/>
  <c r="O31" i="2" s="1"/>
  <c r="O30" i="2" s="1"/>
  <c r="O29" i="2" s="1"/>
  <c r="N32" i="2"/>
  <c r="N31" i="2" s="1"/>
  <c r="N30" i="2" s="1"/>
  <c r="N29" i="2" s="1"/>
  <c r="M32" i="2"/>
  <c r="M31" i="2" s="1"/>
  <c r="M30" i="2" s="1"/>
  <c r="M29" i="2" s="1"/>
  <c r="K32" i="2"/>
  <c r="K31" i="2" s="1"/>
  <c r="K30" i="2" s="1"/>
  <c r="K29" i="2" s="1"/>
  <c r="J32" i="2"/>
  <c r="J31" i="2" s="1"/>
  <c r="J30" i="2" s="1"/>
  <c r="J29" i="2" s="1"/>
  <c r="I32" i="2"/>
  <c r="I31" i="2" s="1"/>
  <c r="I30" i="2" s="1"/>
  <c r="I29" i="2" s="1"/>
  <c r="G31" i="2"/>
  <c r="G30" i="2" s="1"/>
  <c r="G29" i="2" s="1"/>
  <c r="F32" i="2"/>
  <c r="F31" i="2" s="1"/>
  <c r="F30" i="2" s="1"/>
  <c r="F29" i="2" s="1"/>
  <c r="E32" i="2"/>
  <c r="E31" i="2" s="1"/>
  <c r="E30" i="2" s="1"/>
  <c r="E29" i="2" s="1"/>
  <c r="D31" i="2"/>
  <c r="D30" i="2" s="1"/>
  <c r="D29" i="2" s="1"/>
  <c r="T28" i="2"/>
  <c r="P28" i="2"/>
  <c r="D28" i="2"/>
  <c r="W27" i="2"/>
  <c r="W25" i="2" s="1"/>
  <c r="V27" i="2"/>
  <c r="V25" i="2" s="1"/>
  <c r="V11" i="2" s="1"/>
  <c r="U27" i="2"/>
  <c r="U25" i="2" s="1"/>
  <c r="S27" i="2"/>
  <c r="R27" i="2"/>
  <c r="R25" i="2" s="1"/>
  <c r="Q27" i="2"/>
  <c r="Q25" i="2" s="1"/>
  <c r="O27" i="2"/>
  <c r="O25" i="2" s="1"/>
  <c r="N27" i="2"/>
  <c r="M27" i="2"/>
  <c r="M25" i="2" s="1"/>
  <c r="K27" i="2"/>
  <c r="J27" i="2"/>
  <c r="J25" i="2" s="1"/>
  <c r="I27" i="2"/>
  <c r="G27" i="2"/>
  <c r="G25" i="2" s="1"/>
  <c r="F27" i="2"/>
  <c r="E27" i="2"/>
  <c r="E25" i="2" s="1"/>
  <c r="W19" i="2"/>
  <c r="W12" i="2" s="1"/>
  <c r="V19" i="2"/>
  <c r="V12" i="2" s="1"/>
  <c r="U19" i="2"/>
  <c r="U12" i="2" s="1"/>
  <c r="T19" i="2"/>
  <c r="T12" i="2" s="1"/>
  <c r="S19" i="2"/>
  <c r="S18" i="2" s="1"/>
  <c r="R19" i="2"/>
  <c r="R18" i="2" s="1"/>
  <c r="Q19" i="2"/>
  <c r="Q18" i="2" s="1"/>
  <c r="P19" i="2"/>
  <c r="P18" i="2" s="1"/>
  <c r="O19" i="2"/>
  <c r="O18" i="2" s="1"/>
  <c r="N19" i="2"/>
  <c r="N18" i="2" s="1"/>
  <c r="M19" i="2"/>
  <c r="M18" i="2" s="1"/>
  <c r="K19" i="2"/>
  <c r="K12" i="2" s="1"/>
  <c r="J19" i="2"/>
  <c r="J18" i="2" s="1"/>
  <c r="I19" i="2"/>
  <c r="I18" i="2" s="1"/>
  <c r="G19" i="2"/>
  <c r="G18" i="2" s="1"/>
  <c r="F19" i="2"/>
  <c r="F18" i="2" s="1"/>
  <c r="E19" i="2"/>
  <c r="E18" i="2" s="1"/>
  <c r="D19" i="2"/>
  <c r="D18" i="2" s="1"/>
  <c r="U18" i="2"/>
  <c r="S16" i="2"/>
  <c r="R16" i="2"/>
  <c r="R15" i="2" s="1"/>
  <c r="Q16" i="2"/>
  <c r="P16" i="2"/>
  <c r="O16" i="2"/>
  <c r="M16" i="2"/>
  <c r="J16" i="2"/>
  <c r="I16" i="2"/>
  <c r="G16" i="2"/>
  <c r="F16" i="2"/>
  <c r="F15" i="2" s="1"/>
  <c r="E16" i="2"/>
  <c r="E15" i="2" s="1"/>
  <c r="D16" i="2"/>
  <c r="W13" i="2"/>
  <c r="V13" i="2"/>
  <c r="U13" i="2"/>
  <c r="T13" i="2"/>
  <c r="S13" i="2"/>
  <c r="R13" i="2"/>
  <c r="Q13" i="2"/>
  <c r="P13" i="2"/>
  <c r="O13" i="2"/>
  <c r="N13" i="2"/>
  <c r="M13" i="2"/>
  <c r="K13" i="2"/>
  <c r="J13" i="2"/>
  <c r="I13" i="2"/>
  <c r="G13" i="2"/>
  <c r="F13" i="2"/>
  <c r="E13" i="2"/>
  <c r="D13" i="2"/>
  <c r="F25" i="2" l="1"/>
  <c r="F11" i="2" s="1"/>
  <c r="K25" i="2"/>
  <c r="K11" i="2" s="1"/>
  <c r="L11" i="2"/>
  <c r="L24" i="2"/>
  <c r="L23" i="2" s="1"/>
  <c r="L22" i="2" s="1"/>
  <c r="L21" i="2" s="1"/>
  <c r="I25" i="2"/>
  <c r="I11" i="2" s="1"/>
  <c r="N25" i="2"/>
  <c r="N11" i="2" s="1"/>
  <c r="S25" i="2"/>
  <c r="S11" i="2" s="1"/>
  <c r="D27" i="2"/>
  <c r="D26" i="2"/>
  <c r="P27" i="2"/>
  <c r="P26" i="2"/>
  <c r="H11" i="2"/>
  <c r="T27" i="2"/>
  <c r="T25" i="2" s="1"/>
  <c r="T26" i="2"/>
  <c r="U100" i="2"/>
  <c r="I100" i="2"/>
  <c r="M100" i="2"/>
  <c r="H84" i="2"/>
  <c r="H83" i="2" s="1"/>
  <c r="H82" i="2" s="1"/>
  <c r="H9" i="2"/>
  <c r="T18" i="2"/>
  <c r="D66" i="2"/>
  <c r="F50" i="2"/>
  <c r="F49" i="2" s="1"/>
  <c r="P50" i="2"/>
  <c r="P49" i="2" s="1"/>
  <c r="T50" i="2"/>
  <c r="T49" i="2" s="1"/>
  <c r="J68" i="2"/>
  <c r="J67" i="2" s="1"/>
  <c r="J66" i="2" s="1"/>
  <c r="N68" i="2"/>
  <c r="N67" i="2" s="1"/>
  <c r="N66" i="2" s="1"/>
  <c r="V68" i="2"/>
  <c r="V67" i="2" s="1"/>
  <c r="V66" i="2" s="1"/>
  <c r="G50" i="2"/>
  <c r="G49" i="2" s="1"/>
  <c r="M50" i="2"/>
  <c r="M49" i="2" s="1"/>
  <c r="U50" i="2"/>
  <c r="U49" i="2" s="1"/>
  <c r="G68" i="2"/>
  <c r="G67" i="2" s="1"/>
  <c r="G66" i="2" s="1"/>
  <c r="K68" i="2"/>
  <c r="K67" i="2" s="1"/>
  <c r="K66" i="2" s="1"/>
  <c r="O68" i="2"/>
  <c r="S68" i="2"/>
  <c r="S67" i="2" s="1"/>
  <c r="S66" i="2" s="1"/>
  <c r="W68" i="2"/>
  <c r="W67" i="2" s="1"/>
  <c r="W66" i="2" s="1"/>
  <c r="I50" i="2"/>
  <c r="I49" i="2" s="1"/>
  <c r="R50" i="2"/>
  <c r="R49" i="2" s="1"/>
  <c r="H67" i="2"/>
  <c r="H66" i="2" s="1"/>
  <c r="H48" i="2" s="1"/>
  <c r="L68" i="2"/>
  <c r="L67" i="2" s="1"/>
  <c r="L66" i="2" s="1"/>
  <c r="L48" i="2" s="1"/>
  <c r="P68" i="2"/>
  <c r="P67" i="2" s="1"/>
  <c r="P66" i="2" s="1"/>
  <c r="T68" i="2"/>
  <c r="T67" i="2" s="1"/>
  <c r="T66" i="2" s="1"/>
  <c r="E50" i="2"/>
  <c r="E49" i="2" s="1"/>
  <c r="J50" i="2"/>
  <c r="J49" i="2" s="1"/>
  <c r="O50" i="2"/>
  <c r="O49" i="2" s="1"/>
  <c r="S50" i="2"/>
  <c r="S49" i="2" s="1"/>
  <c r="W50" i="2"/>
  <c r="W49" i="2" s="1"/>
  <c r="D62" i="2"/>
  <c r="D9" i="2" s="1"/>
  <c r="I68" i="2"/>
  <c r="I67" i="2" s="1"/>
  <c r="I66" i="2" s="1"/>
  <c r="M68" i="2"/>
  <c r="M67" i="2" s="1"/>
  <c r="M66" i="2" s="1"/>
  <c r="Q68" i="2"/>
  <c r="Q67" i="2" s="1"/>
  <c r="Q66" i="2" s="1"/>
  <c r="U68" i="2"/>
  <c r="U67" i="2" s="1"/>
  <c r="U66" i="2" s="1"/>
  <c r="G100" i="2"/>
  <c r="O100" i="2"/>
  <c r="S100" i="2"/>
  <c r="M12" i="2"/>
  <c r="K18" i="2"/>
  <c r="T31" i="2"/>
  <c r="T30" i="2" s="1"/>
  <c r="T29" i="2" s="1"/>
  <c r="W100" i="2"/>
  <c r="P12" i="2"/>
  <c r="E100" i="2"/>
  <c r="Q100" i="2"/>
  <c r="Q12" i="2"/>
  <c r="F100" i="2"/>
  <c r="K100" i="2"/>
  <c r="J100" i="2"/>
  <c r="I12" i="2"/>
  <c r="N12" i="2"/>
  <c r="N10" i="2"/>
  <c r="J12" i="2"/>
  <c r="O12" i="2"/>
  <c r="S12" i="2"/>
  <c r="V100" i="2"/>
  <c r="N100" i="2"/>
  <c r="R100" i="2"/>
  <c r="H97" i="2"/>
  <c r="H96" i="2" s="1"/>
  <c r="H95" i="2" s="1"/>
  <c r="H10" i="2"/>
  <c r="V18" i="2"/>
  <c r="L97" i="2"/>
  <c r="L96" i="2" s="1"/>
  <c r="L95" i="2" s="1"/>
  <c r="L10" i="2"/>
  <c r="U10" i="2"/>
  <c r="E10" i="2"/>
  <c r="W18" i="2"/>
  <c r="T100" i="2"/>
  <c r="P100" i="2"/>
  <c r="L100" i="2"/>
  <c r="H100" i="2"/>
  <c r="D100" i="2"/>
  <c r="M97" i="2"/>
  <c r="M96" i="2" s="1"/>
  <c r="M95" i="2" s="1"/>
  <c r="K97" i="2"/>
  <c r="K96" i="2" s="1"/>
  <c r="K95" i="2" s="1"/>
  <c r="R12" i="2"/>
  <c r="D10" i="2"/>
  <c r="D97" i="2"/>
  <c r="D96" i="2" s="1"/>
  <c r="D95" i="2" s="1"/>
  <c r="J15" i="2"/>
  <c r="M15" i="2"/>
  <c r="N15" i="2"/>
  <c r="I15" i="2"/>
  <c r="Q15" i="2"/>
  <c r="O15" i="2"/>
  <c r="G12" i="2"/>
  <c r="P15" i="2"/>
  <c r="D12" i="2"/>
  <c r="S15" i="2"/>
  <c r="G15" i="2"/>
  <c r="Q10" i="2"/>
  <c r="Q24" i="2"/>
  <c r="Q23" i="2" s="1"/>
  <c r="Q22" i="2" s="1"/>
  <c r="Q21" i="2" s="1"/>
  <c r="Q11" i="2"/>
  <c r="F10" i="2"/>
  <c r="D15" i="2"/>
  <c r="P97" i="2"/>
  <c r="P96" i="2" s="1"/>
  <c r="P95" i="2" s="1"/>
  <c r="P10" i="2"/>
  <c r="I10" i="2"/>
  <c r="R66" i="2"/>
  <c r="F12" i="2"/>
  <c r="G11" i="2"/>
  <c r="G24" i="2"/>
  <c r="G23" i="2" s="1"/>
  <c r="G22" i="2" s="1"/>
  <c r="G21" i="2" s="1"/>
  <c r="M11" i="2"/>
  <c r="M24" i="2"/>
  <c r="M23" i="2" s="1"/>
  <c r="M22" i="2" s="1"/>
  <c r="M21" i="2" s="1"/>
  <c r="R11" i="2"/>
  <c r="R24" i="2"/>
  <c r="R23" i="2" s="1"/>
  <c r="R22" i="2" s="1"/>
  <c r="R21" i="2" s="1"/>
  <c r="W11" i="2"/>
  <c r="W24" i="2"/>
  <c r="W23" i="2" s="1"/>
  <c r="W22" i="2" s="1"/>
  <c r="W21" i="2" s="1"/>
  <c r="E11" i="2"/>
  <c r="E24" i="2"/>
  <c r="E23" i="2" s="1"/>
  <c r="E22" i="2" s="1"/>
  <c r="E21" i="2" s="1"/>
  <c r="J11" i="2"/>
  <c r="J24" i="2"/>
  <c r="J23" i="2" s="1"/>
  <c r="J22" i="2" s="1"/>
  <c r="J21" i="2" s="1"/>
  <c r="O11" i="2"/>
  <c r="O24" i="2"/>
  <c r="O23" i="2" s="1"/>
  <c r="O22" i="2" s="1"/>
  <c r="O21" i="2" s="1"/>
  <c r="U11" i="2"/>
  <c r="U24" i="2"/>
  <c r="U23" i="2" s="1"/>
  <c r="U22" i="2" s="1"/>
  <c r="U21" i="2" s="1"/>
  <c r="T97" i="2"/>
  <c r="T96" i="2" s="1"/>
  <c r="T95" i="2" s="1"/>
  <c r="E12" i="2"/>
  <c r="F24" i="2"/>
  <c r="F23" i="2" s="1"/>
  <c r="F22" i="2" s="1"/>
  <c r="F21" i="2" s="1"/>
  <c r="V24" i="2"/>
  <c r="V23" i="2" s="1"/>
  <c r="V22" i="2" s="1"/>
  <c r="V21" i="2" s="1"/>
  <c r="G97" i="2"/>
  <c r="G96" i="2" s="1"/>
  <c r="G95" i="2" s="1"/>
  <c r="O97" i="2"/>
  <c r="O96" i="2" s="1"/>
  <c r="O95" i="2" s="1"/>
  <c r="J10" i="2"/>
  <c r="N24" i="2"/>
  <c r="N23" i="2" s="1"/>
  <c r="N22" i="2" s="1"/>
  <c r="N21" i="2" s="1"/>
  <c r="F9" i="2"/>
  <c r="T11" i="2"/>
  <c r="T24" i="2"/>
  <c r="T23" i="2" s="1"/>
  <c r="T22" i="2" s="1"/>
  <c r="T21" i="2" s="1"/>
  <c r="J43" i="2"/>
  <c r="E67" i="2"/>
  <c r="E66" i="2" s="1"/>
  <c r="V10" i="2"/>
  <c r="I43" i="2"/>
  <c r="F67" i="2"/>
  <c r="F66" i="2" s="1"/>
  <c r="W97" i="2"/>
  <c r="W96" i="2" s="1"/>
  <c r="W95" i="2" s="1"/>
  <c r="R10" i="2"/>
  <c r="S97" i="2"/>
  <c r="S96" i="2" s="1"/>
  <c r="S95" i="2" s="1"/>
  <c r="P25" i="2" l="1"/>
  <c r="S24" i="2"/>
  <c r="S23" i="2" s="1"/>
  <c r="S22" i="2" s="1"/>
  <c r="S21" i="2" s="1"/>
  <c r="I24" i="2"/>
  <c r="I23" i="2" s="1"/>
  <c r="I22" i="2" s="1"/>
  <c r="I21" i="2" s="1"/>
  <c r="K24" i="2"/>
  <c r="K23" i="2" s="1"/>
  <c r="K22" i="2" s="1"/>
  <c r="K21" i="2" s="1"/>
  <c r="D25" i="2"/>
  <c r="N9" i="2"/>
  <c r="N8" i="2" s="1"/>
  <c r="H8" i="2"/>
  <c r="R9" i="2"/>
  <c r="R8" i="2" s="1"/>
  <c r="J9" i="2"/>
  <c r="J8" i="2" s="1"/>
  <c r="E9" i="2"/>
  <c r="E8" i="2" s="1"/>
  <c r="V9" i="2"/>
  <c r="V8" i="2" s="1"/>
  <c r="Q9" i="2"/>
  <c r="Q8" i="2" s="1"/>
  <c r="K9" i="2"/>
  <c r="K8" i="2" s="1"/>
  <c r="M9" i="2"/>
  <c r="M8" i="2" s="1"/>
  <c r="L9" i="2"/>
  <c r="L8" i="2" s="1"/>
  <c r="W9" i="2"/>
  <c r="W8" i="2" s="1"/>
  <c r="O9" i="2"/>
  <c r="O8" i="2" s="1"/>
  <c r="G9" i="2"/>
  <c r="G8" i="2" s="1"/>
  <c r="P9" i="2"/>
  <c r="S48" i="2"/>
  <c r="U48" i="2"/>
  <c r="U9" i="2"/>
  <c r="U8" i="2" s="1"/>
  <c r="S9" i="2"/>
  <c r="S8" i="2" s="1"/>
  <c r="T9" i="2"/>
  <c r="T8" i="2" s="1"/>
  <c r="D61" i="2"/>
  <c r="D49" i="2" s="1"/>
  <c r="D48" i="2" s="1"/>
  <c r="V50" i="2"/>
  <c r="V49" i="2" s="1"/>
  <c r="N50" i="2"/>
  <c r="N49" i="2" s="1"/>
  <c r="N48" i="2" s="1"/>
  <c r="O67" i="2"/>
  <c r="O66" i="2" s="1"/>
  <c r="O48" i="2" s="1"/>
  <c r="Q50" i="2"/>
  <c r="Q49" i="2" s="1"/>
  <c r="Q48" i="2" s="1"/>
  <c r="K50" i="2"/>
  <c r="K49" i="2" s="1"/>
  <c r="K48" i="2" s="1"/>
  <c r="I9" i="2"/>
  <c r="I8" i="2" s="1"/>
  <c r="I48" i="2"/>
  <c r="W48" i="2"/>
  <c r="V48" i="2"/>
  <c r="E48" i="2"/>
  <c r="R48" i="2"/>
  <c r="M48" i="2"/>
  <c r="P48" i="2"/>
  <c r="G48" i="2"/>
  <c r="T48" i="2"/>
  <c r="F48" i="2"/>
  <c r="J48" i="2"/>
  <c r="F8" i="2"/>
  <c r="D11" i="2" l="1"/>
  <c r="D8" i="2" s="1"/>
  <c r="D24" i="2"/>
  <c r="D23" i="2" s="1"/>
  <c r="D22" i="2" s="1"/>
  <c r="D21" i="2" s="1"/>
  <c r="P24" i="2"/>
  <c r="P23" i="2" s="1"/>
  <c r="P22" i="2" s="1"/>
  <c r="P21" i="2" s="1"/>
  <c r="P11" i="2"/>
  <c r="P8" i="2" s="1"/>
</calcChain>
</file>

<file path=xl/sharedStrings.xml><?xml version="1.0" encoding="utf-8"?>
<sst xmlns="http://schemas.openxmlformats.org/spreadsheetml/2006/main" count="267" uniqueCount="131">
  <si>
    <t>Отчет о соcтоянии городской адресной инвестиционной программы на 1 квартал 2022 года
по соcтоянию на 31 марта 2022 года</t>
  </si>
  <si>
    <t>Наименование показателя</t>
  </si>
  <si>
    <t>ГРБС</t>
  </si>
  <si>
    <t>РзПр</t>
  </si>
  <si>
    <t>Профинансировано (нарастающим итогом с начала года), тыс. рублей</t>
  </si>
  <si>
    <t>Фактически выполнено (нарастающим итогом с начала года), тыс. рублей</t>
  </si>
  <si>
    <t>Ожидаемое выполнение до конца года, тыс. рублей</t>
  </si>
  <si>
    <t>Планируемая дата ввода объекта по НПА</t>
  </si>
  <si>
    <t>Фактическая дата ввода объекта</t>
  </si>
  <si>
    <t>Описание технического результата за отчетный период</t>
  </si>
  <si>
    <t>Всего</t>
  </si>
  <si>
    <t>в том числе</t>
  </si>
  <si>
    <t>Средства федерального бюджета</t>
  </si>
  <si>
    <t>Средства краевого бюджета</t>
  </si>
  <si>
    <t>Средства бюджета города Сочи</t>
  </si>
  <si>
    <t>Всего. В т.ч:</t>
  </si>
  <si>
    <t>Департамент строительства администрации муниципального образования городской округ город-курорт Сочи Краснодарского края</t>
  </si>
  <si>
    <t>Департамент имущественных отношений администрации муниципального образования городской округ город-курорт Сочи Краснодарского края</t>
  </si>
  <si>
    <t>Департамент городского хозяйства администрации муниципального образования городской округ город-курорт Сочи Краснодарского края</t>
  </si>
  <si>
    <t>Департамент транспорта и дорожного хозяйства администрации муниципального образования городской округ город-курорт Сочи Краснодарского края</t>
  </si>
  <si>
    <t>Дорожное хозяйство (дорожные фонды)</t>
  </si>
  <si>
    <t>04</t>
  </si>
  <si>
    <t>Программная часть</t>
  </si>
  <si>
    <t>0409</t>
  </si>
  <si>
    <t>Муниципальная программа муниципального образования городской округ город-курорт Сочи Краснодарского края "Дорожная деятельность на территории города Сочи"</t>
  </si>
  <si>
    <t xml:space="preserve">На отчетную дату ведется подготовка технической и сметной документации в целях заключения муниципального контракта на выполнение проектно-изыскательских работ </t>
  </si>
  <si>
    <t>Муниципальная программа муниципального образования городской округ город-курорт Сочи Краснодарского края "Развитие инфраструктуры города Сочи"</t>
  </si>
  <si>
    <t>Реконструкция автомобильной дороги общего пользования с инженерной подготовкой территории по ул. Фурманова Хостинского района г. Сочи (включая проектно-изыскательские работы</t>
  </si>
  <si>
    <t>Средства бюджета города Сочи предусмотрены на софинансирование расходных обязательств. По состоянию на отчетную дату отбор муниципальных образований на предоставление субсидий министерством транспорта и дорожного хозяйства Краснодарского края не объявлен.</t>
  </si>
  <si>
    <t>Жилищное хозяйство</t>
  </si>
  <si>
    <t>05</t>
  </si>
  <si>
    <t>0501</t>
  </si>
  <si>
    <t>Муниципальная программа муниципального образования городской округ город-курорт Сочи Краснодарского края "Поддержка и развитие объектов жилищно-коммунального хозяйства и благоустройства города Сочи"</t>
  </si>
  <si>
    <t>Подпрограмма
"Улучшение жилищных условий населения города Сочи"</t>
  </si>
  <si>
    <t>Национальный проект "Жилье и городская среда" (региональный проект "Обеспечение устойчивого сокращения непригодного для проживания жилищного фонда")</t>
  </si>
  <si>
    <t>Обеспечение мероприятий по переселению граждан из аварийного жилищного фонда этапа 2022 года</t>
  </si>
  <si>
    <t>Не предусмотренно планом реализации мероприятий</t>
  </si>
  <si>
    <t>Коммунальное хозяйство</t>
  </si>
  <si>
    <t>0502</t>
  </si>
  <si>
    <t>Водоснабжение и канализование жилого микрорайона ул.Батумское шоссе (проектно-изыскательские работы, строительство)</t>
  </si>
  <si>
    <t>Строительство сетей водоснабжения по ул. Володарского Хостинского района города Сочи (проектно-изыскательские работы, строительство)</t>
  </si>
  <si>
    <t>Строительство сетей водоснабжения и канализации микрорайона, выделенного под застройку для многодетных семей в с. Верхнениколаевское Адлерского района г. Сочи (проектно-изыскательские работы, строительство)</t>
  </si>
  <si>
    <t>Строительство сетей водоснабжения и канализации микрорайона, выделенного под застройку для многодетных семей в п. Аше Лазаревского района г. Сочи (проектно-изыскательские работы, строительство)</t>
  </si>
  <si>
    <t>Строительство сетей водоснабжения и канализации микрорайона, выделенного под застройку для многодетных семей в п. Кудепста Адлерского района г. Сочи (проектно-изыскательские работы, строительство)</t>
  </si>
  <si>
    <t>Водоснабжение и канализирование микрорайона, выделенного под застройку для многодетных семей в п. Вардане пер. Огородный (з/у №№20-26) Лазаревского района г. Сочи</t>
  </si>
  <si>
    <t>Строительство сетей газоснабжения микрорайона, выделенного под застройку для многодетных семей в п. Кудепста Адлерского района г. Сочи (проектно-изыскательские работы, строительство)</t>
  </si>
  <si>
    <t>Газоснабжение села  Раздольное Хостинского района г.Сочи - разводящие сети</t>
  </si>
  <si>
    <t>Электроснабжение микрорайона, выделенного под застройку для многодетных семей в с. Верхнениколаевское Адлерского района г.Сочи (проектно-изыскательские работы,  строительство)</t>
  </si>
  <si>
    <t>Электроснабжение микрорайона, выделенного под застройку для многодетных семей в п. Кудепста Адлерского района г.Сочи (проектно-изыскательские работы, строительство)</t>
  </si>
  <si>
    <t>Благоустройство</t>
  </si>
  <si>
    <t>0503</t>
  </si>
  <si>
    <t>Муниципальная программа муниципального образования городской округ город-курорт Сочи Краснодарского края "Формирование современной городской среды"</t>
  </si>
  <si>
    <t>Благоустройство территории парка культуры и отдыха им.30-летия Победы в Лазаревском микрорайоне г.Сочи</t>
  </si>
  <si>
    <t>Получено положительное заключение государсвтенной экспертизы от 04.02.2022 № 4-6-1-0043-22</t>
  </si>
  <si>
    <t>Образование</t>
  </si>
  <si>
    <t>07</t>
  </si>
  <si>
    <t>0701</t>
  </si>
  <si>
    <t>Муниципальная программа муниципального образования городской округ город-курорт Сочи Краснодарского края "Развитие отрасли "Образование" города Сочи"</t>
  </si>
  <si>
    <t>Блок ДДУ на территории муниципального дошкольного образовательного бюджетного учреждения центр развития ребенка-детский детского сада № 46, ул. Ульянова, 84 Адлерского района (проектно-изыскательские работы, строительство)" (Корректировка проектно-сметной документации)</t>
  </si>
  <si>
    <t>Направлена заявка  на обеспечение условий софинансирования за счет средств  краевого бюджета</t>
  </si>
  <si>
    <t>Блок ДДУ на территории муниципального дошкольного образовательного бюджетного учреждения центр развития ребенка-детский детского сада № 56 с. Веселое по ул. Мира, 16а Адлерского района (проектно-изыскательские работы, строительство) (Корректировка проектно-сметной документации)</t>
  </si>
  <si>
    <t>Блок ДДУ на территории муниципального дошкольного образовательного бюджетного учреждения детского сада комбинированного вида № 125 ул. Партизанская, 40а Лазаревского района (проектно-изыскательские работы, строительство) (80 мест). (Корректировка)</t>
  </si>
  <si>
    <t>Блок ДДУ на территории   детского сада ДОУ № 117, п. Красная поляна по ул. Турчинского, 29 Адлерского района (проектно-изыскательские работы, строительство) (80 мест). (Корректировка)</t>
  </si>
  <si>
    <t>Строительство блока ДДУ на 80 мест на территории гимназии № 44 по ул. Вишневая, 7 Центрального района г. Сочи (проектно-изыскательские работы)</t>
  </si>
  <si>
    <t>В 2021 году заключен муниципальный контракт на выполнение проектно-изыскательских работ от 24 мая 2021 года № 140 с ООО «Линком Проект». Отсутствует положительное заключение государственной экспертизы. Контракт приостановлен дополнительным соглашением от 03 ноября 2021 года № 140-П-1 в связи с долгим сроком согласования и предоставления расчетов нагрузок на получение технических условий, что повлекло отклонение от графика проектных работ. В связи с отсутствием положительного заключения государственной экспертизы муниципальный контракт на проведение строительно-монтажных работ и на проведение авторского надзора не заключен.</t>
  </si>
  <si>
    <t>Строительство детского сада на 250 мест в Хостинском районе "Малый Ахун" г. Сочи (включая проектно-изыскательские работы)</t>
  </si>
  <si>
    <t>Направлена заявка  на обеспечение условий софинансирования за счет средств краевого бюджета</t>
  </si>
  <si>
    <r>
      <rPr>
        <sz val="12"/>
        <rFont val="Times New Roman"/>
        <charset val="204"/>
      </rPr>
      <t>Национальный проект "Демография" (региональный проект</t>
    </r>
    <r>
      <rPr>
        <sz val="12"/>
        <rFont val="Times New Roman"/>
        <charset val="204"/>
      </rPr>
      <t xml:space="preserve">  </t>
    </r>
    <r>
      <rPr>
        <sz val="12"/>
        <rFont val="Times New Roman"/>
        <charset val="204"/>
      </rPr>
      <t>"Содействие занятости")</t>
    </r>
  </si>
  <si>
    <t>Строительство блока ДДУ на 80 мест на территории гимназии №44 по ул. Вишневая, 7 Центрального района г. Сочи (проектно-изыскательские работы)</t>
  </si>
  <si>
    <t>918</t>
  </si>
  <si>
    <t xml:space="preserve">Муниципальный контракт на выполнение строительно-монтажных работ не заключен  в связи с тем, что не завершены  проектно-изыскательские работы в рамках муниципального контракта  № 140 от 24.05.2021г. С ООО  "Линком Проект". Приостановлен доп.соглашением № 140-П-1 от 03.11.2021 года в связи с долгим сроком согласования и  предоставления расчетов нагрузок на получение технических условий, что повлекло отклонение от графика выполнения проектирования. В настоящее время тех.условия получены, плановая дата  подачи документов на прохождение государственной экспертизы  18.05.2022 год. После получения положительного заключения гос.экспертизы будет направлена заявка на увеличение финансирования. </t>
  </si>
  <si>
    <t>Муниципальная программа муниципального образования городской округ город-курорт Сочи Краснодарского края "Обеспечение доступным жильем жителей города Сочи"</t>
  </si>
  <si>
    <t>Детское дошкольное учреждение на 300 мест в микрорайоне «Северная Бытха» Хостинского района г. Сочи</t>
  </si>
  <si>
    <t>Заключен муниципальный контракт № 287-АН  с ООО «САХАЛИД» на оказание услуг по осуществлению авторского надзора за строительством объекта, срок исполнения 2021-2023 год.</t>
  </si>
  <si>
    <t>Национальный проект "Жилье и городская среда" (региональный проект "Жилье")</t>
  </si>
  <si>
    <t>Заключен МК №30 с ООО "Сочистрой-АРД".
        Заключен муниципальный контракт № 139  с ФБУ"РосСтройКонтракт" на проведение строительного контроля на объекте</t>
  </si>
  <si>
    <t>0702</t>
  </si>
  <si>
    <t>Школа на 800 мест с организацией отдыха и оздоровления детей по ул.Ландышевая в микрорайоне Мамайка Центрального района г.Сочи (проектно-изыскательские работы, строительство)</t>
  </si>
  <si>
    <t>Заключен договор 
с ПАО «РоссетиКубань» от 24 марта 2022 года  № 20201-22-00709946-1 
в целях временного (на срок не более 1 года) технологического присоединения энергопринимающих устройств для обеспечения электрической энергией передвижных объектов заявителей с максимальной мощностью до 150 кВТ включительно на уровне напряжения ниже 35 кВ.</t>
  </si>
  <si>
    <t>Строительство общеобразовательной школы на 1100 мест по ул. Калараш-Малышева, Лазаревского внутригородского района города Сочи (проектно-изыскательские работы, строительство)</t>
  </si>
  <si>
    <t>Строительство блока начальной школы на 400 мест на территории школы № 87 пос. Горное Лоо г. Сочи (проектно-изыскательские работы, строительство)</t>
  </si>
  <si>
    <t>Заявка  на обеспечение условий софинансирования за счет средств краевого бюджета  не направлена по причине отсутствия положительного заключения государственной экспертизы.</t>
  </si>
  <si>
    <t>Строительство блока начальной школы на 400 мест на территории МОБУ СОШ № 18 г. Сочи (проектно-изыскательские работы, строительство)</t>
  </si>
  <si>
    <t>Строительство универсального спортивного комплекса (зала) на территории МОБУ СОШ № 57 г. Сочи, Хостинский район, с. Прогресс, ул. Юбилейная, д. 46</t>
  </si>
  <si>
    <r>
      <rPr>
        <sz val="12"/>
        <color rgb="FF000000"/>
        <rFont val="Times New Roman"/>
        <charset val="204"/>
      </rPr>
      <t>Национальный проект "Образование"</t>
    </r>
    <r>
      <rPr>
        <sz val="12"/>
        <color rgb="FF000000"/>
        <rFont val="Times New Roman"/>
        <charset val="204"/>
      </rPr>
      <t xml:space="preserve">  </t>
    </r>
    <r>
      <rPr>
        <sz val="12"/>
        <color rgb="FF000000"/>
        <rFont val="Times New Roman"/>
        <charset val="204"/>
      </rPr>
      <t>(региональный проект "Современная школа")</t>
    </r>
  </si>
  <si>
    <t>Школа на 800 мест с организацией отдыха и оздоровления детей по ул. Ландышевая в микрорайоне Мамайка Центрального района г. Сочи (проектно-изыскательские работы, строительство)</t>
  </si>
  <si>
    <t xml:space="preserve">Заключен муниципальный контракт № 02 на проведение строительно-монтажных работ с ООО «Лидер Строй». В настоящий момент корректируются исходные данные с целью устранения замечаний ГАУ КК «Краснодаркрайгосэкспертиза» и повторного направления откорректированной документации в экспертное учреждение. </t>
  </si>
  <si>
    <t>Общеобразовательная школа на 1100 мест в микрорайоне «Северная Бытха» Хостинского района г. Сочи II этап</t>
  </si>
  <si>
    <t xml:space="preserve">       Заключен муниципальный контракт № 286-АН с ООО «САХАЛИД», срок исполнения 2021-2023 год на оказание услуг по осуществлению авторского надзора за строительством объекта. </t>
  </si>
  <si>
    <t>Заключен муниципальный контракт № 88  с АО "СМУ  Донаэродорстрой" на выполнение строительно-монтажных работ.
 Заключен муниципальный контракт № 197 с ФБУ "РосСтройКонтроль" на проведение строительного контроля.</t>
  </si>
  <si>
    <t>Культура</t>
  </si>
  <si>
    <t>08</t>
  </si>
  <si>
    <t>0801</t>
  </si>
  <si>
    <t>Муниципальная программа муниципального образования городской округ город-курорт Сочи Краснодарского края "Развитие отрасли "Культура" города Сочи"</t>
  </si>
  <si>
    <t>Реконструкция муниципального бюджетного учреждение дополнительного образования детская художественная школа № 2 города Сочи (включая выполнение проектно-изыскательских работ)</t>
  </si>
  <si>
    <t>Заключен муниципальный контракт на выполнение проектно-изыскательских работ,   №51-П от 30.08.2017 года.   В отчетном периоде началась работа по подписанию дополнительного соглашения на возобновление работ, проект соглашения находится на подписании у проектной организации.</t>
  </si>
  <si>
    <t>Здравоохранение</t>
  </si>
  <si>
    <t>09</t>
  </si>
  <si>
    <t>0902</t>
  </si>
  <si>
    <t>Офис врача общей практики, расположенный по улице Джапаридзе, в районе дома N 88 села Пластунка Хостинского района города Сочи (проектно-изыскательские работы, строительство)</t>
  </si>
  <si>
    <t>Мероприятие размещено в плане-графике торгов, подготавливается документация для проведения конкурсных процедур.</t>
  </si>
  <si>
    <t>Офис врача общей практики в селе Каштаны Адлерского района города Сочи (проектно-изыскательские работы, строительство)</t>
  </si>
  <si>
    <t xml:space="preserve">Муниципальный контракт на проведение проектно-изыскательских работ размещен на торги </t>
  </si>
  <si>
    <t>Социальная политика</t>
  </si>
  <si>
    <t>10</t>
  </si>
  <si>
    <t>1004</t>
  </si>
  <si>
    <t>Жилые помещения для включения в муниципальный специализированный жилищный фонд с целью обеспечения жилыми помещениями детей-сирот и детей, оставшихся без попечения родителей, и лиц из их числа</t>
  </si>
  <si>
    <t>Включено 44 жилых помещения</t>
  </si>
  <si>
    <t>Физическая культура и спорт</t>
  </si>
  <si>
    <t>11</t>
  </si>
  <si>
    <t>1101</t>
  </si>
  <si>
    <t>Муниципальная программа муниципального образования городской округ город-курорт Сочи Краснодарского края "Развитие отрасли "Физическая культура и спорт" города Сочи"</t>
  </si>
  <si>
    <t>Строительство малобюджетного спортивного зала шаговой доступности на земельном участке с кадастровым номером: 23:49:0122001:1123, площадью 7 585,0 кв.м., расположенного по адресу: ул. Верхнехобзинская, Лазаревского района, г. Сочи (включая проектно-изыскательские работы)</t>
  </si>
  <si>
    <t>Мероприятие будет выполнено до конца 2022 года</t>
  </si>
  <si>
    <t>Реконструкция здания МБУ СШ № 11 города Сочи, по адресу: г. Сочи, Центральный район, парк Ривьера, ул. Егорова, 1, Выставочный зал - Шахматный домик (проектно-изыскательские работы)</t>
  </si>
  <si>
    <t>Начата  работа по  подготовке документов для проведения конкурентных процедур</t>
  </si>
  <si>
    <t>Строительство зала единоборств в п. Кудепсте, Хостинского района г. Сочи на земельном участке с кадастровым номером 23:49:0304025:216 (включая проектно-изыскательские работы, строительство)</t>
  </si>
  <si>
    <t>Завершена   работа по  подготовке документов для проведения конкурентных процедур, размещен на торги муниципальный контракт на проведение строительно-монтажных работ</t>
  </si>
  <si>
    <t>1102</t>
  </si>
  <si>
    <t>Строительство многофункциональной спортивно-игровой площадки с зоной уличных тренажеров и воркаута на территории МБУ СШОР № 4 города Сочи, по адресу: город Сочи, Лазаревский внутригородской район, ул. Малышева, 1«Ж» (включая проектно-изыскательские работы)</t>
  </si>
  <si>
    <t xml:space="preserve">Получено положительное заключение государственной экспертизы 08.02.2022 года  № 4-6-1-3-0044-22 от ГАУКК "Краснодаркрайгосэкспертиза" </t>
  </si>
  <si>
    <t>Строительство многофункциональной спортивной-игровой площадки с зоной уличных тренажеров и воркаута по адресу: г. Сочи, Лазаревский внутригородской район города Сочи, аул Малый Кичмай, по ул. Убыхская, д. 1/2 (включая проектно-изыскательские работы)</t>
  </si>
  <si>
    <t xml:space="preserve">Получено положительное заключение государственной экспертизы 08.02.2022 года № 4-6-1-0045-22 от ГАУКК "Краснодаркрайгосэкспертиза" </t>
  </si>
  <si>
    <t>Бюджетные ассигнования, предусмотренные ГАИП 
на 2022 год, тыс. рублей</t>
  </si>
  <si>
    <t>Бюджетные ассигнования, предусмотренные сводной бюджетной росписью на 2022 год, тыс. рублей</t>
  </si>
  <si>
    <r>
      <t>Проектно-изыскательские работы по строительству, реконструкции, капитальному ремонту улично-дорожной сети, находящейся в границах Сочинской городской агломерации, для последующего включения объектов в национальный проект "Безопасные</t>
    </r>
    <r>
      <rPr>
        <sz val="12"/>
        <color rgb="FF000000"/>
        <rFont val="Times New Roman"/>
        <charset val="204"/>
      </rPr>
      <t xml:space="preserve">  </t>
    </r>
    <r>
      <rPr>
        <sz val="12"/>
        <color rgb="FF000000"/>
        <rFont val="Times New Roman"/>
        <charset val="204"/>
      </rPr>
      <t>качественные дороги"</t>
    </r>
  </si>
  <si>
    <t xml:space="preserve">Блок ДДУ на территории муниципального дошкольного образовательного бюджетного учреждения детского сада общеразвивающего вида № 6 по ул. Гагарина, 39а Центрального района (проектно-изыскательские работы, строительство) </t>
  </si>
  <si>
    <t>Строительство школы на 400 мест с блоком ДДУ на 80 мест по ул. Ачишховская, пгт. Красная Поляна Адлерского района г. Сочи (включая проектно-изыскательские работы, строительство)</t>
  </si>
  <si>
    <t>Офис врача общей практики, расположенный в ауле Хаджико Лазаревского района города Сочи (проектно-изыскательские работы, строительство)</t>
  </si>
  <si>
    <t>Офис врача общей практики, расположенный в п. Орел-Изумруд Адлерского района города Сочи (проектно-изыскательские работы, строительство)</t>
  </si>
  <si>
    <t>Мероприятия по переселению граждан из аварийного жилого фонда, подлежащего сносу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</si>
</sst>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\.##0.00_-;\-* #\.##0.00_-;_-* &quot;-&quot;??_-;_-@_-"/>
    <numFmt numFmtId="165" formatCode="###\ ###\ ###\ ###\ ##0.0"/>
    <numFmt numFmtId="166" formatCode="#\ ##0.0"/>
    <numFmt numFmtId="167" formatCode="#\ ##0"/>
  </numFmts>
  <fonts count="11">
    <font>
      <sz val="11"/>
      <color theme="1"/>
      <name val="Calibri"/>
      <charset val="134"/>
      <scheme val="minor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sz val="14"/>
      <color rgb="FF000000"/>
      <name val="Times New Roman"/>
      <charset val="204"/>
    </font>
    <font>
      <sz val="11"/>
      <color theme="1"/>
      <name val="Calibri"/>
      <charset val="134"/>
      <scheme val="minor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/>
    <xf numFmtId="167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/>
    <xf numFmtId="165" fontId="9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showGridLines="0" tabSelected="1" topLeftCell="H1" zoomScale="55" zoomScaleNormal="55" zoomScaleSheetLayoutView="55" workbookViewId="0">
      <selection activeCell="AA1" sqref="AA1:AE1048576"/>
    </sheetView>
  </sheetViews>
  <sheetFormatPr defaultColWidth="9.140625" defaultRowHeight="15.75"/>
  <cols>
    <col min="1" max="1" width="64.5703125" style="40" customWidth="1"/>
    <col min="2" max="2" width="10" style="41" customWidth="1"/>
    <col min="3" max="3" width="6.7109375" style="42" customWidth="1"/>
    <col min="4" max="4" width="21" style="7" customWidth="1"/>
    <col min="5" max="23" width="15.5703125" style="7" customWidth="1"/>
    <col min="24" max="24" width="12.140625" style="43"/>
    <col min="25" max="25" width="13.7109375" style="43"/>
    <col min="26" max="26" width="130.5703125" style="7" customWidth="1"/>
    <col min="27" max="16384" width="9.140625" style="1"/>
  </cols>
  <sheetData>
    <row r="1" spans="1:26" s="7" customFormat="1" ht="15.75" customHeight="1">
      <c r="A1" s="58" t="s">
        <v>0</v>
      </c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1"/>
      <c r="Y1" s="61"/>
      <c r="Z1" s="59"/>
    </row>
    <row r="2" spans="1:26" s="7" customFormat="1" ht="15.75" customHeight="1">
      <c r="A2" s="58"/>
      <c r="B2" s="59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1"/>
      <c r="Y2" s="61"/>
      <c r="Z2" s="59"/>
    </row>
    <row r="3" spans="1:26" s="7" customFormat="1">
      <c r="A3" s="40"/>
      <c r="B3" s="41"/>
      <c r="C3" s="42"/>
      <c r="X3" s="43"/>
      <c r="Y3" s="43"/>
    </row>
    <row r="4" spans="1:26" s="41" customFormat="1" ht="58.5" customHeight="1">
      <c r="A4" s="57" t="s">
        <v>1</v>
      </c>
      <c r="B4" s="57" t="s">
        <v>2</v>
      </c>
      <c r="C4" s="62" t="s">
        <v>3</v>
      </c>
      <c r="D4" s="63" t="s">
        <v>123</v>
      </c>
      <c r="E4" s="63"/>
      <c r="F4" s="63"/>
      <c r="G4" s="63"/>
      <c r="H4" s="63" t="s">
        <v>124</v>
      </c>
      <c r="I4" s="63"/>
      <c r="J4" s="63"/>
      <c r="K4" s="63"/>
      <c r="L4" s="63" t="s">
        <v>4</v>
      </c>
      <c r="M4" s="63"/>
      <c r="N4" s="63"/>
      <c r="O4" s="63"/>
      <c r="P4" s="63" t="s">
        <v>5</v>
      </c>
      <c r="Q4" s="63"/>
      <c r="R4" s="63"/>
      <c r="S4" s="63"/>
      <c r="T4" s="64" t="s">
        <v>6</v>
      </c>
      <c r="U4" s="64"/>
      <c r="V4" s="64"/>
      <c r="W4" s="64"/>
      <c r="X4" s="56" t="s">
        <v>7</v>
      </c>
      <c r="Y4" s="56" t="s">
        <v>8</v>
      </c>
      <c r="Z4" s="57" t="s">
        <v>9</v>
      </c>
    </row>
    <row r="5" spans="1:26" s="41" customFormat="1" ht="18.75">
      <c r="A5" s="57"/>
      <c r="B5" s="57"/>
      <c r="C5" s="62"/>
      <c r="D5" s="63" t="s">
        <v>10</v>
      </c>
      <c r="E5" s="63" t="s">
        <v>11</v>
      </c>
      <c r="F5" s="63"/>
      <c r="G5" s="63"/>
      <c r="H5" s="63" t="s">
        <v>10</v>
      </c>
      <c r="I5" s="63" t="s">
        <v>11</v>
      </c>
      <c r="J5" s="63"/>
      <c r="K5" s="63"/>
      <c r="L5" s="63" t="s">
        <v>10</v>
      </c>
      <c r="M5" s="63" t="s">
        <v>11</v>
      </c>
      <c r="N5" s="63"/>
      <c r="O5" s="63"/>
      <c r="P5" s="63" t="s">
        <v>10</v>
      </c>
      <c r="Q5" s="63" t="s">
        <v>11</v>
      </c>
      <c r="R5" s="63"/>
      <c r="S5" s="63"/>
      <c r="T5" s="64" t="s">
        <v>10</v>
      </c>
      <c r="U5" s="64" t="s">
        <v>11</v>
      </c>
      <c r="V5" s="64"/>
      <c r="W5" s="64"/>
      <c r="X5" s="56"/>
      <c r="Y5" s="56"/>
      <c r="Z5" s="57"/>
    </row>
    <row r="6" spans="1:26" s="41" customFormat="1" ht="75">
      <c r="A6" s="57"/>
      <c r="B6" s="57"/>
      <c r="C6" s="62"/>
      <c r="D6" s="63"/>
      <c r="E6" s="53" t="s">
        <v>12</v>
      </c>
      <c r="F6" s="53" t="s">
        <v>13</v>
      </c>
      <c r="G6" s="53" t="s">
        <v>14</v>
      </c>
      <c r="H6" s="63"/>
      <c r="I6" s="53" t="s">
        <v>12</v>
      </c>
      <c r="J6" s="53" t="s">
        <v>13</v>
      </c>
      <c r="K6" s="53" t="s">
        <v>14</v>
      </c>
      <c r="L6" s="63"/>
      <c r="M6" s="53" t="s">
        <v>12</v>
      </c>
      <c r="N6" s="53" t="s">
        <v>13</v>
      </c>
      <c r="O6" s="53" t="s">
        <v>14</v>
      </c>
      <c r="P6" s="63"/>
      <c r="Q6" s="53" t="s">
        <v>12</v>
      </c>
      <c r="R6" s="53" t="s">
        <v>13</v>
      </c>
      <c r="S6" s="53" t="s">
        <v>14</v>
      </c>
      <c r="T6" s="64"/>
      <c r="U6" s="52" t="s">
        <v>12</v>
      </c>
      <c r="V6" s="52" t="s">
        <v>13</v>
      </c>
      <c r="W6" s="52" t="s">
        <v>14</v>
      </c>
      <c r="X6" s="56"/>
      <c r="Y6" s="56"/>
      <c r="Z6" s="57"/>
    </row>
    <row r="7" spans="1:26" s="7" customFormat="1">
      <c r="A7" s="44">
        <v>1</v>
      </c>
      <c r="B7" s="44">
        <v>2</v>
      </c>
      <c r="C7" s="55">
        <v>3</v>
      </c>
      <c r="D7" s="44">
        <v>2</v>
      </c>
      <c r="E7" s="44">
        <v>3</v>
      </c>
      <c r="F7" s="44">
        <v>4</v>
      </c>
      <c r="G7" s="44">
        <v>5</v>
      </c>
      <c r="H7" s="44">
        <v>6</v>
      </c>
      <c r="I7" s="44">
        <v>7</v>
      </c>
      <c r="J7" s="44">
        <v>8</v>
      </c>
      <c r="K7" s="44">
        <v>9</v>
      </c>
      <c r="L7" s="44">
        <v>10</v>
      </c>
      <c r="M7" s="44">
        <v>11</v>
      </c>
      <c r="N7" s="44">
        <v>12</v>
      </c>
      <c r="O7" s="44">
        <v>13</v>
      </c>
      <c r="P7" s="44">
        <v>14</v>
      </c>
      <c r="Q7" s="44">
        <v>15</v>
      </c>
      <c r="R7" s="44">
        <v>16</v>
      </c>
      <c r="S7" s="44">
        <v>17</v>
      </c>
      <c r="T7" s="44"/>
      <c r="U7" s="44"/>
      <c r="V7" s="44"/>
      <c r="W7" s="44"/>
      <c r="X7" s="54">
        <v>22</v>
      </c>
      <c r="Y7" s="54">
        <v>23</v>
      </c>
      <c r="Z7" s="44">
        <v>24</v>
      </c>
    </row>
    <row r="8" spans="1:26" s="7" customFormat="1">
      <c r="A8" s="15" t="s">
        <v>15</v>
      </c>
      <c r="B8" s="45"/>
      <c r="C8" s="46"/>
      <c r="D8" s="47">
        <f>D9+D10+D11+D12</f>
        <v>3067065.8000000003</v>
      </c>
      <c r="E8" s="47">
        <f t="shared" ref="E8:W8" si="0">E9+E10+E11+E12</f>
        <v>666595</v>
      </c>
      <c r="F8" s="47">
        <f t="shared" si="0"/>
        <v>1090658.7999999998</v>
      </c>
      <c r="G8" s="47">
        <f t="shared" si="0"/>
        <v>466610.8</v>
      </c>
      <c r="H8" s="47">
        <f>H9+H10+H11+H12</f>
        <v>2411230</v>
      </c>
      <c r="I8" s="47">
        <f t="shared" si="0"/>
        <v>666595</v>
      </c>
      <c r="J8" s="47">
        <f t="shared" si="0"/>
        <v>1232733.5</v>
      </c>
      <c r="K8" s="47">
        <f t="shared" si="0"/>
        <v>511901.49999999994</v>
      </c>
      <c r="L8" s="47">
        <f t="shared" si="0"/>
        <v>0</v>
      </c>
      <c r="M8" s="47">
        <f t="shared" si="0"/>
        <v>0</v>
      </c>
      <c r="N8" s="47">
        <f t="shared" si="0"/>
        <v>0</v>
      </c>
      <c r="O8" s="47">
        <f t="shared" si="0"/>
        <v>0</v>
      </c>
      <c r="P8" s="47">
        <f t="shared" si="0"/>
        <v>110705.7</v>
      </c>
      <c r="Q8" s="47">
        <f t="shared" si="0"/>
        <v>60454.399999999994</v>
      </c>
      <c r="R8" s="47">
        <f t="shared" si="0"/>
        <v>43608.800000000003</v>
      </c>
      <c r="S8" s="47">
        <f t="shared" si="0"/>
        <v>6642.5</v>
      </c>
      <c r="T8" s="47">
        <f t="shared" si="0"/>
        <v>2361230</v>
      </c>
      <c r="U8" s="47">
        <f t="shared" si="0"/>
        <v>666595</v>
      </c>
      <c r="V8" s="47">
        <f t="shared" si="0"/>
        <v>1232733.5</v>
      </c>
      <c r="W8" s="47">
        <f t="shared" si="0"/>
        <v>461901.49999999994</v>
      </c>
      <c r="X8" s="48"/>
      <c r="Y8" s="48"/>
      <c r="Z8" s="6"/>
    </row>
    <row r="9" spans="1:26" s="7" customFormat="1" ht="47.25">
      <c r="A9" s="2" t="s">
        <v>16</v>
      </c>
      <c r="B9" s="3">
        <v>918</v>
      </c>
      <c r="C9" s="4"/>
      <c r="D9" s="5">
        <f>D32+D46+D51+D62+D68+D78+D85+D90+D103+D109</f>
        <v>1292562</v>
      </c>
      <c r="E9" s="5">
        <f t="shared" ref="E9:W9" si="1">E32+E46+E51+E62+E68+E78+E85+E90+E103+E109</f>
        <v>666595</v>
      </c>
      <c r="F9" s="5">
        <f t="shared" si="1"/>
        <v>320289.59999999998</v>
      </c>
      <c r="G9" s="5">
        <f t="shared" si="1"/>
        <v>305677.40000000002</v>
      </c>
      <c r="H9" s="5">
        <f>H32+H46+H51+H62+H68+H78+H85+H90+H103+H109</f>
        <v>1383065.3</v>
      </c>
      <c r="I9" s="5">
        <f t="shared" si="1"/>
        <v>666595</v>
      </c>
      <c r="J9" s="5">
        <f t="shared" si="1"/>
        <v>415502.2</v>
      </c>
      <c r="K9" s="5">
        <f t="shared" si="1"/>
        <v>300968.09999999998</v>
      </c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  <c r="P9" s="5">
        <f t="shared" si="1"/>
        <v>110705.7</v>
      </c>
      <c r="Q9" s="5">
        <f t="shared" si="1"/>
        <v>60454.399999999994</v>
      </c>
      <c r="R9" s="5">
        <f t="shared" si="1"/>
        <v>43608.800000000003</v>
      </c>
      <c r="S9" s="5">
        <f t="shared" si="1"/>
        <v>6642.5</v>
      </c>
      <c r="T9" s="5">
        <f>T32+T46+T51+T62+T68+T78+T85+T90+T103+T109</f>
        <v>1383065.3</v>
      </c>
      <c r="U9" s="5">
        <f t="shared" si="1"/>
        <v>666595</v>
      </c>
      <c r="V9" s="5">
        <f t="shared" si="1"/>
        <v>415502.2</v>
      </c>
      <c r="W9" s="5">
        <f t="shared" si="1"/>
        <v>300968.09999999998</v>
      </c>
      <c r="X9" s="54"/>
      <c r="Y9" s="54"/>
      <c r="Z9" s="6"/>
    </row>
    <row r="10" spans="1:26" s="7" customFormat="1" ht="47.25">
      <c r="A10" s="2" t="s">
        <v>17</v>
      </c>
      <c r="B10" s="3">
        <v>921</v>
      </c>
      <c r="C10" s="4"/>
      <c r="D10" s="5">
        <f>D98</f>
        <v>71716.800000000003</v>
      </c>
      <c r="E10" s="5">
        <f t="shared" ref="E10:W10" si="2">E98</f>
        <v>0</v>
      </c>
      <c r="F10" s="5">
        <f t="shared" si="2"/>
        <v>71716.800000000003</v>
      </c>
      <c r="G10" s="5">
        <f t="shared" si="2"/>
        <v>0</v>
      </c>
      <c r="H10" s="5">
        <f t="shared" si="2"/>
        <v>118578.9</v>
      </c>
      <c r="I10" s="5">
        <f t="shared" si="2"/>
        <v>0</v>
      </c>
      <c r="J10" s="5">
        <f t="shared" si="2"/>
        <v>118578.9</v>
      </c>
      <c r="K10" s="5">
        <f t="shared" si="2"/>
        <v>0</v>
      </c>
      <c r="L10" s="5">
        <f t="shared" si="2"/>
        <v>0</v>
      </c>
      <c r="M10" s="5">
        <f t="shared" si="2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>T98</f>
        <v>118578.9</v>
      </c>
      <c r="U10" s="5">
        <f t="shared" si="2"/>
        <v>0</v>
      </c>
      <c r="V10" s="5">
        <f t="shared" si="2"/>
        <v>118578.9</v>
      </c>
      <c r="W10" s="5">
        <f t="shared" si="2"/>
        <v>0</v>
      </c>
      <c r="X10" s="54"/>
      <c r="Y10" s="54"/>
      <c r="Z10" s="6"/>
    </row>
    <row r="11" spans="1:26" s="7" customFormat="1" ht="47.25">
      <c r="A11" s="2" t="s">
        <v>18</v>
      </c>
      <c r="B11" s="3">
        <v>923</v>
      </c>
      <c r="C11" s="4"/>
      <c r="D11" s="5">
        <f>D25</f>
        <v>1686402.4</v>
      </c>
      <c r="E11" s="5">
        <f t="shared" ref="E11:W11" si="3">E25</f>
        <v>0</v>
      </c>
      <c r="F11" s="5">
        <f t="shared" si="3"/>
        <v>698652.39999999991</v>
      </c>
      <c r="G11" s="5">
        <f t="shared" si="3"/>
        <v>144548.79999999999</v>
      </c>
      <c r="H11" s="5">
        <f t="shared" si="3"/>
        <v>893201.2</v>
      </c>
      <c r="I11" s="5">
        <f t="shared" si="3"/>
        <v>0</v>
      </c>
      <c r="J11" s="5">
        <f t="shared" si="3"/>
        <v>698652.39999999991</v>
      </c>
      <c r="K11" s="5">
        <f>K25</f>
        <v>194548.8</v>
      </c>
      <c r="L11" s="5">
        <f t="shared" si="3"/>
        <v>0</v>
      </c>
      <c r="M11" s="5">
        <f t="shared" si="3"/>
        <v>0</v>
      </c>
      <c r="N11" s="5">
        <f t="shared" si="3"/>
        <v>0</v>
      </c>
      <c r="O11" s="5">
        <f t="shared" si="3"/>
        <v>0</v>
      </c>
      <c r="P11" s="5">
        <f t="shared" si="3"/>
        <v>0</v>
      </c>
      <c r="Q11" s="5">
        <f t="shared" si="3"/>
        <v>0</v>
      </c>
      <c r="R11" s="5">
        <f t="shared" si="3"/>
        <v>0</v>
      </c>
      <c r="S11" s="5">
        <f t="shared" si="3"/>
        <v>0</v>
      </c>
      <c r="T11" s="5">
        <f t="shared" si="3"/>
        <v>843201.2</v>
      </c>
      <c r="U11" s="5">
        <f t="shared" si="3"/>
        <v>0</v>
      </c>
      <c r="V11" s="5">
        <f t="shared" si="3"/>
        <v>698652.39999999991</v>
      </c>
      <c r="W11" s="5">
        <f t="shared" si="3"/>
        <v>144548.79999999999</v>
      </c>
      <c r="X11" s="54"/>
      <c r="Y11" s="54"/>
      <c r="Z11" s="6"/>
    </row>
    <row r="12" spans="1:26" s="7" customFormat="1" ht="47.25">
      <c r="A12" s="2" t="s">
        <v>19</v>
      </c>
      <c r="B12" s="3">
        <v>942</v>
      </c>
      <c r="C12" s="4"/>
      <c r="D12" s="5">
        <f>D16+D19</f>
        <v>16384.599999999999</v>
      </c>
      <c r="E12" s="5">
        <f t="shared" ref="E12:W12" si="4">E16+E19</f>
        <v>0</v>
      </c>
      <c r="F12" s="5">
        <f t="shared" si="4"/>
        <v>0</v>
      </c>
      <c r="G12" s="5">
        <f t="shared" si="4"/>
        <v>16384.599999999999</v>
      </c>
      <c r="H12" s="5">
        <f t="shared" si="4"/>
        <v>16384.599999999999</v>
      </c>
      <c r="I12" s="5">
        <f t="shared" si="4"/>
        <v>0</v>
      </c>
      <c r="J12" s="5">
        <f t="shared" si="4"/>
        <v>0</v>
      </c>
      <c r="K12" s="5">
        <f>K16+K19</f>
        <v>16384.599999999999</v>
      </c>
      <c r="L12" s="5">
        <f t="shared" si="4"/>
        <v>0</v>
      </c>
      <c r="M12" s="5">
        <f t="shared" si="4"/>
        <v>0</v>
      </c>
      <c r="N12" s="5">
        <f t="shared" si="4"/>
        <v>0</v>
      </c>
      <c r="O12" s="5">
        <f t="shared" si="4"/>
        <v>0</v>
      </c>
      <c r="P12" s="5">
        <f t="shared" si="4"/>
        <v>0</v>
      </c>
      <c r="Q12" s="5">
        <f t="shared" si="4"/>
        <v>0</v>
      </c>
      <c r="R12" s="5">
        <f t="shared" si="4"/>
        <v>0</v>
      </c>
      <c r="S12" s="5">
        <f t="shared" si="4"/>
        <v>0</v>
      </c>
      <c r="T12" s="5">
        <f>T16+T19</f>
        <v>16384.599999999999</v>
      </c>
      <c r="U12" s="5">
        <f t="shared" si="4"/>
        <v>0</v>
      </c>
      <c r="V12" s="5">
        <f t="shared" si="4"/>
        <v>0</v>
      </c>
      <c r="W12" s="5">
        <f t="shared" si="4"/>
        <v>16384.599999999999</v>
      </c>
      <c r="X12" s="54"/>
      <c r="Y12" s="54"/>
      <c r="Z12" s="6"/>
    </row>
    <row r="13" spans="1:26" s="10" customFormat="1">
      <c r="A13" s="8" t="s">
        <v>20</v>
      </c>
      <c r="B13" s="3"/>
      <c r="C13" s="4" t="s">
        <v>21</v>
      </c>
      <c r="D13" s="5">
        <f>D14</f>
        <v>16384.599999999999</v>
      </c>
      <c r="E13" s="5">
        <f t="shared" ref="E13:W13" si="5">E14</f>
        <v>0</v>
      </c>
      <c r="F13" s="5">
        <f t="shared" si="5"/>
        <v>0</v>
      </c>
      <c r="G13" s="5">
        <f t="shared" si="5"/>
        <v>16384.599999999999</v>
      </c>
      <c r="H13" s="5">
        <f t="shared" si="5"/>
        <v>16384.599999999999</v>
      </c>
      <c r="I13" s="5">
        <f t="shared" si="5"/>
        <v>0</v>
      </c>
      <c r="J13" s="5">
        <f t="shared" si="5"/>
        <v>0</v>
      </c>
      <c r="K13" s="5">
        <f t="shared" si="5"/>
        <v>16384.599999999999</v>
      </c>
      <c r="L13" s="5">
        <f t="shared" si="5"/>
        <v>0</v>
      </c>
      <c r="M13" s="5">
        <f t="shared" si="5"/>
        <v>0</v>
      </c>
      <c r="N13" s="5">
        <f t="shared" si="5"/>
        <v>0</v>
      </c>
      <c r="O13" s="5">
        <f t="shared" si="5"/>
        <v>0</v>
      </c>
      <c r="P13" s="5">
        <f t="shared" si="5"/>
        <v>0</v>
      </c>
      <c r="Q13" s="5">
        <f t="shared" si="5"/>
        <v>0</v>
      </c>
      <c r="R13" s="5">
        <f t="shared" si="5"/>
        <v>0</v>
      </c>
      <c r="S13" s="5">
        <f t="shared" si="5"/>
        <v>0</v>
      </c>
      <c r="T13" s="5">
        <f t="shared" si="5"/>
        <v>0</v>
      </c>
      <c r="U13" s="5">
        <f t="shared" si="5"/>
        <v>0</v>
      </c>
      <c r="V13" s="5">
        <f t="shared" si="5"/>
        <v>0</v>
      </c>
      <c r="W13" s="5">
        <f t="shared" si="5"/>
        <v>0</v>
      </c>
      <c r="X13" s="54"/>
      <c r="Y13" s="54"/>
      <c r="Z13" s="9"/>
    </row>
    <row r="14" spans="1:26" s="7" customFormat="1">
      <c r="A14" s="2" t="s">
        <v>22</v>
      </c>
      <c r="B14" s="3"/>
      <c r="C14" s="4" t="s">
        <v>23</v>
      </c>
      <c r="D14" s="5">
        <v>16384.599999999999</v>
      </c>
      <c r="E14" s="5">
        <v>0</v>
      </c>
      <c r="F14" s="5">
        <v>0</v>
      </c>
      <c r="G14" s="5">
        <v>16384.599999999999</v>
      </c>
      <c r="H14" s="5">
        <v>16384.599999999999</v>
      </c>
      <c r="I14" s="5">
        <v>0</v>
      </c>
      <c r="J14" s="5">
        <v>0</v>
      </c>
      <c r="K14" s="5">
        <v>16384.599999999999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4"/>
      <c r="Y14" s="54"/>
      <c r="Z14" s="11"/>
    </row>
    <row r="15" spans="1:26" s="7" customFormat="1" ht="66" customHeight="1">
      <c r="A15" s="12" t="s">
        <v>24</v>
      </c>
      <c r="B15" s="3"/>
      <c r="C15" s="4" t="s">
        <v>23</v>
      </c>
      <c r="D15" s="5">
        <f>D16</f>
        <v>13000</v>
      </c>
      <c r="E15" s="5">
        <f t="shared" ref="E15:S15" si="6">E16</f>
        <v>0</v>
      </c>
      <c r="F15" s="5">
        <f t="shared" si="6"/>
        <v>0</v>
      </c>
      <c r="G15" s="5">
        <f t="shared" si="6"/>
        <v>13000</v>
      </c>
      <c r="H15" s="5">
        <f>H16</f>
        <v>13000</v>
      </c>
      <c r="I15" s="5">
        <f t="shared" si="6"/>
        <v>0</v>
      </c>
      <c r="J15" s="5">
        <f t="shared" si="6"/>
        <v>0</v>
      </c>
      <c r="K15" s="5">
        <f t="shared" si="6"/>
        <v>13000</v>
      </c>
      <c r="L15" s="5">
        <f t="shared" si="6"/>
        <v>0</v>
      </c>
      <c r="M15" s="5">
        <f t="shared" si="6"/>
        <v>0</v>
      </c>
      <c r="N15" s="5">
        <f t="shared" si="6"/>
        <v>0</v>
      </c>
      <c r="O15" s="5">
        <f t="shared" si="6"/>
        <v>0</v>
      </c>
      <c r="P15" s="5">
        <f t="shared" si="6"/>
        <v>0</v>
      </c>
      <c r="Q15" s="5">
        <f t="shared" si="6"/>
        <v>0</v>
      </c>
      <c r="R15" s="5">
        <f t="shared" si="6"/>
        <v>0</v>
      </c>
      <c r="S15" s="5">
        <f t="shared" si="6"/>
        <v>0</v>
      </c>
      <c r="T15" s="5">
        <v>0</v>
      </c>
      <c r="U15" s="5">
        <v>0</v>
      </c>
      <c r="V15" s="5">
        <v>0</v>
      </c>
      <c r="W15" s="5">
        <v>0</v>
      </c>
      <c r="X15" s="54"/>
      <c r="Y15" s="54"/>
      <c r="Z15" s="11"/>
    </row>
    <row r="16" spans="1:26" s="7" customFormat="1" ht="47.25">
      <c r="A16" s="2" t="s">
        <v>19</v>
      </c>
      <c r="B16" s="3">
        <v>942</v>
      </c>
      <c r="C16" s="4" t="s">
        <v>23</v>
      </c>
      <c r="D16" s="5">
        <f>D17</f>
        <v>13000</v>
      </c>
      <c r="E16" s="5">
        <f t="shared" ref="E16:S16" si="7">E17</f>
        <v>0</v>
      </c>
      <c r="F16" s="5">
        <f t="shared" si="7"/>
        <v>0</v>
      </c>
      <c r="G16" s="5">
        <f t="shared" si="7"/>
        <v>13000</v>
      </c>
      <c r="H16" s="5">
        <f t="shared" si="7"/>
        <v>13000</v>
      </c>
      <c r="I16" s="5">
        <f t="shared" si="7"/>
        <v>0</v>
      </c>
      <c r="J16" s="5">
        <f t="shared" si="7"/>
        <v>0</v>
      </c>
      <c r="K16" s="5">
        <f t="shared" si="7"/>
        <v>13000</v>
      </c>
      <c r="L16" s="5">
        <f t="shared" si="7"/>
        <v>0</v>
      </c>
      <c r="M16" s="5">
        <f t="shared" si="7"/>
        <v>0</v>
      </c>
      <c r="N16" s="5">
        <f>N17</f>
        <v>0</v>
      </c>
      <c r="O16" s="5">
        <f t="shared" si="7"/>
        <v>0</v>
      </c>
      <c r="P16" s="5">
        <f t="shared" si="7"/>
        <v>0</v>
      </c>
      <c r="Q16" s="5">
        <f t="shared" si="7"/>
        <v>0</v>
      </c>
      <c r="R16" s="5">
        <f t="shared" si="7"/>
        <v>0</v>
      </c>
      <c r="S16" s="5">
        <f t="shared" si="7"/>
        <v>0</v>
      </c>
      <c r="T16" s="5">
        <f>T17</f>
        <v>13000</v>
      </c>
      <c r="U16" s="5">
        <f t="shared" ref="U16:W16" si="8">U17</f>
        <v>0</v>
      </c>
      <c r="V16" s="5">
        <f t="shared" si="8"/>
        <v>0</v>
      </c>
      <c r="W16" s="5">
        <f t="shared" si="8"/>
        <v>13000</v>
      </c>
      <c r="X16" s="54"/>
      <c r="Y16" s="54"/>
      <c r="Z16" s="11"/>
    </row>
    <row r="17" spans="1:26" s="7" customFormat="1" ht="82.5" customHeight="1">
      <c r="A17" s="2" t="s">
        <v>125</v>
      </c>
      <c r="B17" s="3">
        <v>942</v>
      </c>
      <c r="C17" s="4" t="s">
        <v>23</v>
      </c>
      <c r="D17" s="13">
        <f>SUM(E17:G17)</f>
        <v>13000</v>
      </c>
      <c r="E17" s="5">
        <v>0</v>
      </c>
      <c r="F17" s="5">
        <v>0</v>
      </c>
      <c r="G17" s="5">
        <v>13000</v>
      </c>
      <c r="H17" s="13">
        <f>SUM(I17:K17)</f>
        <v>13000</v>
      </c>
      <c r="I17" s="5">
        <v>0</v>
      </c>
      <c r="J17" s="5">
        <v>0</v>
      </c>
      <c r="K17" s="5">
        <v>13000</v>
      </c>
      <c r="L17" s="13">
        <f>SUM(M17:O17)</f>
        <v>0</v>
      </c>
      <c r="M17" s="5">
        <v>0</v>
      </c>
      <c r="N17" s="5">
        <v>0</v>
      </c>
      <c r="O17" s="5">
        <v>0</v>
      </c>
      <c r="P17" s="13">
        <f>SUM(Q17:S17)</f>
        <v>0</v>
      </c>
      <c r="Q17" s="5">
        <v>0</v>
      </c>
      <c r="R17" s="5">
        <v>0</v>
      </c>
      <c r="S17" s="5">
        <v>0</v>
      </c>
      <c r="T17" s="13">
        <f>SUM(U17:W17)</f>
        <v>13000</v>
      </c>
      <c r="U17" s="5">
        <f>I17</f>
        <v>0</v>
      </c>
      <c r="V17" s="5">
        <f t="shared" ref="V17:W17" si="9">J17</f>
        <v>0</v>
      </c>
      <c r="W17" s="5">
        <f t="shared" si="9"/>
        <v>13000</v>
      </c>
      <c r="X17" s="54"/>
      <c r="Y17" s="54"/>
      <c r="Z17" s="14" t="s">
        <v>25</v>
      </c>
    </row>
    <row r="18" spans="1:26" s="7" customFormat="1" ht="67.5" customHeight="1">
      <c r="A18" s="15" t="s">
        <v>26</v>
      </c>
      <c r="B18" s="3"/>
      <c r="C18" s="4" t="s">
        <v>23</v>
      </c>
      <c r="D18" s="5">
        <f>D19</f>
        <v>3384.6</v>
      </c>
      <c r="E18" s="5">
        <f t="shared" ref="E18:W18" si="10">E19</f>
        <v>0</v>
      </c>
      <c r="F18" s="5">
        <f t="shared" si="10"/>
        <v>0</v>
      </c>
      <c r="G18" s="5">
        <f t="shared" si="10"/>
        <v>3384.6</v>
      </c>
      <c r="H18" s="5">
        <f t="shared" si="10"/>
        <v>3384.6</v>
      </c>
      <c r="I18" s="5">
        <f t="shared" si="10"/>
        <v>0</v>
      </c>
      <c r="J18" s="5">
        <f t="shared" si="10"/>
        <v>0</v>
      </c>
      <c r="K18" s="5">
        <f t="shared" si="10"/>
        <v>3384.6</v>
      </c>
      <c r="L18" s="5">
        <f t="shared" si="10"/>
        <v>0</v>
      </c>
      <c r="M18" s="5">
        <f t="shared" si="10"/>
        <v>0</v>
      </c>
      <c r="N18" s="5">
        <f t="shared" si="10"/>
        <v>0</v>
      </c>
      <c r="O18" s="5">
        <f t="shared" si="10"/>
        <v>0</v>
      </c>
      <c r="P18" s="5">
        <f t="shared" si="10"/>
        <v>0</v>
      </c>
      <c r="Q18" s="5">
        <f t="shared" si="10"/>
        <v>0</v>
      </c>
      <c r="R18" s="5">
        <f t="shared" si="10"/>
        <v>0</v>
      </c>
      <c r="S18" s="5">
        <f t="shared" si="10"/>
        <v>0</v>
      </c>
      <c r="T18" s="5">
        <f t="shared" si="10"/>
        <v>3384.6</v>
      </c>
      <c r="U18" s="5">
        <f t="shared" si="10"/>
        <v>0</v>
      </c>
      <c r="V18" s="5">
        <f t="shared" si="10"/>
        <v>0</v>
      </c>
      <c r="W18" s="5">
        <f t="shared" si="10"/>
        <v>3384.6</v>
      </c>
      <c r="X18" s="54"/>
      <c r="Y18" s="54"/>
      <c r="Z18" s="11"/>
    </row>
    <row r="19" spans="1:26" s="7" customFormat="1" ht="51" customHeight="1">
      <c r="A19" s="2" t="s">
        <v>19</v>
      </c>
      <c r="B19" s="3">
        <v>942</v>
      </c>
      <c r="C19" s="4" t="s">
        <v>23</v>
      </c>
      <c r="D19" s="5">
        <f>D20</f>
        <v>3384.6</v>
      </c>
      <c r="E19" s="5">
        <f t="shared" ref="E19:W19" si="11">E20</f>
        <v>0</v>
      </c>
      <c r="F19" s="5">
        <f t="shared" si="11"/>
        <v>0</v>
      </c>
      <c r="G19" s="5">
        <f t="shared" si="11"/>
        <v>3384.6</v>
      </c>
      <c r="H19" s="5">
        <f t="shared" si="11"/>
        <v>3384.6</v>
      </c>
      <c r="I19" s="5">
        <f t="shared" si="11"/>
        <v>0</v>
      </c>
      <c r="J19" s="5">
        <f t="shared" si="11"/>
        <v>0</v>
      </c>
      <c r="K19" s="5">
        <f t="shared" si="11"/>
        <v>3384.6</v>
      </c>
      <c r="L19" s="5">
        <f t="shared" si="11"/>
        <v>0</v>
      </c>
      <c r="M19" s="5">
        <f t="shared" si="11"/>
        <v>0</v>
      </c>
      <c r="N19" s="5">
        <f t="shared" si="11"/>
        <v>0</v>
      </c>
      <c r="O19" s="5">
        <f t="shared" si="11"/>
        <v>0</v>
      </c>
      <c r="P19" s="5">
        <f t="shared" si="11"/>
        <v>0</v>
      </c>
      <c r="Q19" s="5">
        <f t="shared" si="11"/>
        <v>0</v>
      </c>
      <c r="R19" s="5">
        <f t="shared" si="11"/>
        <v>0</v>
      </c>
      <c r="S19" s="5">
        <f t="shared" si="11"/>
        <v>0</v>
      </c>
      <c r="T19" s="5">
        <f t="shared" si="11"/>
        <v>3384.6</v>
      </c>
      <c r="U19" s="5">
        <f t="shared" si="11"/>
        <v>0</v>
      </c>
      <c r="V19" s="5">
        <f t="shared" si="11"/>
        <v>0</v>
      </c>
      <c r="W19" s="5">
        <f t="shared" si="11"/>
        <v>3384.6</v>
      </c>
      <c r="X19" s="54"/>
      <c r="Y19" s="54"/>
      <c r="Z19" s="11"/>
    </row>
    <row r="20" spans="1:26" s="7" customFormat="1" ht="63">
      <c r="A20" s="2" t="s">
        <v>27</v>
      </c>
      <c r="B20" s="3">
        <v>942</v>
      </c>
      <c r="C20" s="4" t="s">
        <v>23</v>
      </c>
      <c r="D20" s="13">
        <f>SUM(E20:G20)</f>
        <v>3384.6</v>
      </c>
      <c r="E20" s="5">
        <v>0</v>
      </c>
      <c r="F20" s="5">
        <v>0</v>
      </c>
      <c r="G20" s="5">
        <v>3384.6</v>
      </c>
      <c r="H20" s="13">
        <f>SUM(I20:K20)</f>
        <v>3384.6</v>
      </c>
      <c r="I20" s="5">
        <v>0</v>
      </c>
      <c r="J20" s="5">
        <v>0</v>
      </c>
      <c r="K20" s="5">
        <v>3384.6</v>
      </c>
      <c r="L20" s="13">
        <f>SUM(M20:O20)</f>
        <v>0</v>
      </c>
      <c r="M20" s="5">
        <v>0</v>
      </c>
      <c r="N20" s="5">
        <v>0</v>
      </c>
      <c r="O20" s="5">
        <v>0</v>
      </c>
      <c r="P20" s="13">
        <f>SUM(Q20:S20)</f>
        <v>0</v>
      </c>
      <c r="Q20" s="5">
        <v>0</v>
      </c>
      <c r="R20" s="5">
        <v>0</v>
      </c>
      <c r="S20" s="5">
        <v>0</v>
      </c>
      <c r="T20" s="13">
        <f>SUM(U20:W20)</f>
        <v>3384.6</v>
      </c>
      <c r="U20" s="5">
        <f>I20</f>
        <v>0</v>
      </c>
      <c r="V20" s="5">
        <f t="shared" ref="V20" si="12">J20</f>
        <v>0</v>
      </c>
      <c r="W20" s="5">
        <f t="shared" ref="W20" si="13">K20</f>
        <v>3384.6</v>
      </c>
      <c r="X20" s="54"/>
      <c r="Y20" s="54"/>
      <c r="Z20" s="16" t="s">
        <v>28</v>
      </c>
    </row>
    <row r="21" spans="1:26" s="7" customFormat="1">
      <c r="A21" s="2" t="s">
        <v>29</v>
      </c>
      <c r="B21" s="3"/>
      <c r="C21" s="4" t="s">
        <v>30</v>
      </c>
      <c r="D21" s="5">
        <f t="shared" ref="D21:G21" si="14">D22</f>
        <v>1686402.4</v>
      </c>
      <c r="E21" s="5">
        <f t="shared" si="14"/>
        <v>0</v>
      </c>
      <c r="F21" s="5">
        <f t="shared" si="14"/>
        <v>698652.39999999991</v>
      </c>
      <c r="G21" s="5">
        <f t="shared" si="14"/>
        <v>144548.79999999999</v>
      </c>
      <c r="H21" s="5">
        <f>H22</f>
        <v>893201.2</v>
      </c>
      <c r="I21" s="5">
        <f>I22</f>
        <v>0</v>
      </c>
      <c r="J21" s="5">
        <f>J22</f>
        <v>698652.39999999991</v>
      </c>
      <c r="K21" s="5">
        <f t="shared" ref="K21:W21" si="15">K22</f>
        <v>194548.8</v>
      </c>
      <c r="L21" s="5">
        <f t="shared" si="15"/>
        <v>0</v>
      </c>
      <c r="M21" s="5">
        <f t="shared" si="15"/>
        <v>0</v>
      </c>
      <c r="N21" s="5">
        <f t="shared" si="15"/>
        <v>0</v>
      </c>
      <c r="O21" s="5">
        <f t="shared" si="15"/>
        <v>0</v>
      </c>
      <c r="P21" s="5">
        <f t="shared" si="15"/>
        <v>0</v>
      </c>
      <c r="Q21" s="5">
        <f t="shared" si="15"/>
        <v>0</v>
      </c>
      <c r="R21" s="5">
        <f t="shared" si="15"/>
        <v>0</v>
      </c>
      <c r="S21" s="5">
        <f t="shared" si="15"/>
        <v>0</v>
      </c>
      <c r="T21" s="5">
        <f t="shared" si="15"/>
        <v>843201.2</v>
      </c>
      <c r="U21" s="5">
        <f t="shared" si="15"/>
        <v>0</v>
      </c>
      <c r="V21" s="5">
        <f t="shared" si="15"/>
        <v>698652.39999999991</v>
      </c>
      <c r="W21" s="5">
        <f t="shared" si="15"/>
        <v>144548.79999999999</v>
      </c>
      <c r="X21" s="54"/>
      <c r="Y21" s="54"/>
      <c r="Z21" s="11"/>
    </row>
    <row r="22" spans="1:26" s="7" customFormat="1">
      <c r="A22" s="2" t="s">
        <v>22</v>
      </c>
      <c r="B22" s="3"/>
      <c r="C22" s="4" t="s">
        <v>31</v>
      </c>
      <c r="D22" s="5">
        <f>D23</f>
        <v>1686402.4</v>
      </c>
      <c r="E22" s="5">
        <f t="shared" ref="E22:W22" si="16">E23</f>
        <v>0</v>
      </c>
      <c r="F22" s="5">
        <f t="shared" si="16"/>
        <v>698652.39999999991</v>
      </c>
      <c r="G22" s="5">
        <f t="shared" si="16"/>
        <v>144548.79999999999</v>
      </c>
      <c r="H22" s="5">
        <f t="shared" si="16"/>
        <v>893201.2</v>
      </c>
      <c r="I22" s="5">
        <f t="shared" si="16"/>
        <v>0</v>
      </c>
      <c r="J22" s="5">
        <f t="shared" si="16"/>
        <v>698652.39999999991</v>
      </c>
      <c r="K22" s="5">
        <f t="shared" si="16"/>
        <v>194548.8</v>
      </c>
      <c r="L22" s="5">
        <f t="shared" si="16"/>
        <v>0</v>
      </c>
      <c r="M22" s="5">
        <f t="shared" si="16"/>
        <v>0</v>
      </c>
      <c r="N22" s="5">
        <f t="shared" si="16"/>
        <v>0</v>
      </c>
      <c r="O22" s="5">
        <f t="shared" si="16"/>
        <v>0</v>
      </c>
      <c r="P22" s="5">
        <f t="shared" si="16"/>
        <v>0</v>
      </c>
      <c r="Q22" s="5">
        <f t="shared" si="16"/>
        <v>0</v>
      </c>
      <c r="R22" s="5">
        <f t="shared" si="16"/>
        <v>0</v>
      </c>
      <c r="S22" s="5">
        <f t="shared" si="16"/>
        <v>0</v>
      </c>
      <c r="T22" s="5">
        <f t="shared" si="16"/>
        <v>843201.2</v>
      </c>
      <c r="U22" s="5">
        <f t="shared" si="16"/>
        <v>0</v>
      </c>
      <c r="V22" s="5">
        <f t="shared" si="16"/>
        <v>698652.39999999991</v>
      </c>
      <c r="W22" s="5">
        <f t="shared" si="16"/>
        <v>144548.79999999999</v>
      </c>
      <c r="X22" s="54"/>
      <c r="Y22" s="54"/>
      <c r="Z22" s="11"/>
    </row>
    <row r="23" spans="1:26" s="7" customFormat="1" ht="78.75">
      <c r="A23" s="15" t="s">
        <v>32</v>
      </c>
      <c r="B23" s="3"/>
      <c r="C23" s="4" t="s">
        <v>31</v>
      </c>
      <c r="D23" s="5">
        <f>D24</f>
        <v>1686402.4</v>
      </c>
      <c r="E23" s="5">
        <f t="shared" ref="E23:W23" si="17">E24</f>
        <v>0</v>
      </c>
      <c r="F23" s="5">
        <f t="shared" si="17"/>
        <v>698652.39999999991</v>
      </c>
      <c r="G23" s="5">
        <f t="shared" si="17"/>
        <v>144548.79999999999</v>
      </c>
      <c r="H23" s="5">
        <f>H24</f>
        <v>893201.2</v>
      </c>
      <c r="I23" s="5">
        <f t="shared" si="17"/>
        <v>0</v>
      </c>
      <c r="J23" s="5">
        <f t="shared" si="17"/>
        <v>698652.39999999991</v>
      </c>
      <c r="K23" s="5">
        <f t="shared" si="17"/>
        <v>194548.8</v>
      </c>
      <c r="L23" s="5">
        <f t="shared" si="17"/>
        <v>0</v>
      </c>
      <c r="M23" s="5">
        <f t="shared" si="17"/>
        <v>0</v>
      </c>
      <c r="N23" s="5">
        <f t="shared" si="17"/>
        <v>0</v>
      </c>
      <c r="O23" s="5">
        <f t="shared" si="17"/>
        <v>0</v>
      </c>
      <c r="P23" s="5">
        <f t="shared" si="17"/>
        <v>0</v>
      </c>
      <c r="Q23" s="5">
        <f t="shared" si="17"/>
        <v>0</v>
      </c>
      <c r="R23" s="5">
        <f t="shared" si="17"/>
        <v>0</v>
      </c>
      <c r="S23" s="5">
        <f t="shared" si="17"/>
        <v>0</v>
      </c>
      <c r="T23" s="5">
        <f t="shared" si="17"/>
        <v>843201.2</v>
      </c>
      <c r="U23" s="5">
        <f t="shared" si="17"/>
        <v>0</v>
      </c>
      <c r="V23" s="5">
        <f t="shared" si="17"/>
        <v>698652.39999999991</v>
      </c>
      <c r="W23" s="5">
        <f t="shared" si="17"/>
        <v>144548.79999999999</v>
      </c>
      <c r="X23" s="54"/>
      <c r="Y23" s="54"/>
      <c r="Z23" s="11"/>
    </row>
    <row r="24" spans="1:26" s="7" customFormat="1" ht="31.5">
      <c r="A24" s="2" t="s">
        <v>33</v>
      </c>
      <c r="B24" s="3">
        <v>923</v>
      </c>
      <c r="C24" s="4" t="s">
        <v>31</v>
      </c>
      <c r="D24" s="5">
        <f>D25</f>
        <v>1686402.4</v>
      </c>
      <c r="E24" s="5">
        <f t="shared" ref="E24:W24" si="18">E25</f>
        <v>0</v>
      </c>
      <c r="F24" s="5">
        <f t="shared" si="18"/>
        <v>698652.39999999991</v>
      </c>
      <c r="G24" s="5">
        <f t="shared" si="18"/>
        <v>144548.79999999999</v>
      </c>
      <c r="H24" s="5">
        <f>H25</f>
        <v>893201.2</v>
      </c>
      <c r="I24" s="5">
        <f t="shared" si="18"/>
        <v>0</v>
      </c>
      <c r="J24" s="5">
        <f t="shared" si="18"/>
        <v>698652.39999999991</v>
      </c>
      <c r="K24" s="5">
        <f t="shared" si="18"/>
        <v>194548.8</v>
      </c>
      <c r="L24" s="5">
        <f t="shared" si="18"/>
        <v>0</v>
      </c>
      <c r="M24" s="5">
        <f t="shared" si="18"/>
        <v>0</v>
      </c>
      <c r="N24" s="5">
        <f t="shared" si="18"/>
        <v>0</v>
      </c>
      <c r="O24" s="5">
        <f t="shared" si="18"/>
        <v>0</v>
      </c>
      <c r="P24" s="5">
        <f t="shared" si="18"/>
        <v>0</v>
      </c>
      <c r="Q24" s="5">
        <f t="shared" si="18"/>
        <v>0</v>
      </c>
      <c r="R24" s="5">
        <f t="shared" si="18"/>
        <v>0</v>
      </c>
      <c r="S24" s="5">
        <f t="shared" si="18"/>
        <v>0</v>
      </c>
      <c r="T24" s="5">
        <f t="shared" si="18"/>
        <v>843201.2</v>
      </c>
      <c r="U24" s="5">
        <f t="shared" si="18"/>
        <v>0</v>
      </c>
      <c r="V24" s="5">
        <f t="shared" si="18"/>
        <v>698652.39999999991</v>
      </c>
      <c r="W24" s="5">
        <f t="shared" si="18"/>
        <v>144548.79999999999</v>
      </c>
      <c r="X24" s="54"/>
      <c r="Y24" s="54"/>
      <c r="Z24" s="11"/>
    </row>
    <row r="25" spans="1:26" s="7" customFormat="1" ht="47.25">
      <c r="A25" s="2" t="s">
        <v>18</v>
      </c>
      <c r="B25" s="3">
        <v>923</v>
      </c>
      <c r="C25" s="4" t="s">
        <v>31</v>
      </c>
      <c r="D25" s="5">
        <f t="shared" ref="D25:G25" si="19">D27+D26</f>
        <v>1686402.4</v>
      </c>
      <c r="E25" s="5">
        <f t="shared" si="19"/>
        <v>0</v>
      </c>
      <c r="F25" s="5">
        <f t="shared" si="19"/>
        <v>698652.39999999991</v>
      </c>
      <c r="G25" s="5">
        <f t="shared" si="19"/>
        <v>144548.79999999999</v>
      </c>
      <c r="H25" s="5">
        <f>H27+H26</f>
        <v>893201.2</v>
      </c>
      <c r="I25" s="5">
        <f t="shared" ref="I25:S25" si="20">I27+I26</f>
        <v>0</v>
      </c>
      <c r="J25" s="5">
        <f t="shared" si="20"/>
        <v>698652.39999999991</v>
      </c>
      <c r="K25" s="5">
        <f t="shared" si="20"/>
        <v>194548.8</v>
      </c>
      <c r="L25" s="5">
        <f t="shared" si="20"/>
        <v>0</v>
      </c>
      <c r="M25" s="5">
        <f t="shared" si="20"/>
        <v>0</v>
      </c>
      <c r="N25" s="5">
        <f t="shared" si="20"/>
        <v>0</v>
      </c>
      <c r="O25" s="5">
        <f t="shared" si="20"/>
        <v>0</v>
      </c>
      <c r="P25" s="5">
        <f t="shared" si="20"/>
        <v>0</v>
      </c>
      <c r="Q25" s="5">
        <f t="shared" si="20"/>
        <v>0</v>
      </c>
      <c r="R25" s="5">
        <f t="shared" si="20"/>
        <v>0</v>
      </c>
      <c r="S25" s="5">
        <f t="shared" si="20"/>
        <v>0</v>
      </c>
      <c r="T25" s="5">
        <f t="shared" ref="E25:W26" si="21">T27</f>
        <v>843201.2</v>
      </c>
      <c r="U25" s="5">
        <f t="shared" si="21"/>
        <v>0</v>
      </c>
      <c r="V25" s="5">
        <f t="shared" si="21"/>
        <v>698652.39999999991</v>
      </c>
      <c r="W25" s="5">
        <f t="shared" si="21"/>
        <v>144548.79999999999</v>
      </c>
      <c r="X25" s="54"/>
      <c r="Y25" s="54"/>
      <c r="Z25" s="11"/>
    </row>
    <row r="26" spans="1:26" s="7" customFormat="1" ht="31.5">
      <c r="A26" s="2" t="s">
        <v>130</v>
      </c>
      <c r="B26" s="3">
        <v>923</v>
      </c>
      <c r="C26" s="4" t="s">
        <v>31</v>
      </c>
      <c r="D26" s="5">
        <f>D28</f>
        <v>843201.2</v>
      </c>
      <c r="E26" s="5">
        <f t="shared" si="21"/>
        <v>0</v>
      </c>
      <c r="F26" s="5">
        <v>0</v>
      </c>
      <c r="G26" s="5">
        <v>0</v>
      </c>
      <c r="H26" s="13">
        <f>SUM(I26:K26)</f>
        <v>50000</v>
      </c>
      <c r="I26" s="5">
        <f t="shared" si="21"/>
        <v>0</v>
      </c>
      <c r="J26" s="5">
        <v>0</v>
      </c>
      <c r="K26" s="5">
        <v>50000</v>
      </c>
      <c r="L26" s="5">
        <f t="shared" si="21"/>
        <v>0</v>
      </c>
      <c r="M26" s="5">
        <f t="shared" si="21"/>
        <v>0</v>
      </c>
      <c r="N26" s="5">
        <f t="shared" si="21"/>
        <v>0</v>
      </c>
      <c r="O26" s="5">
        <f t="shared" si="21"/>
        <v>0</v>
      </c>
      <c r="P26" s="5">
        <f t="shared" si="21"/>
        <v>0</v>
      </c>
      <c r="Q26" s="5">
        <f t="shared" si="21"/>
        <v>0</v>
      </c>
      <c r="R26" s="5">
        <f t="shared" si="21"/>
        <v>0</v>
      </c>
      <c r="S26" s="5">
        <f t="shared" si="21"/>
        <v>0</v>
      </c>
      <c r="T26" s="5">
        <f t="shared" si="21"/>
        <v>843201.2</v>
      </c>
      <c r="U26" s="5">
        <f t="shared" si="21"/>
        <v>0</v>
      </c>
      <c r="V26" s="5">
        <f t="shared" si="21"/>
        <v>698652.39999999991</v>
      </c>
      <c r="W26" s="5">
        <f t="shared" si="21"/>
        <v>144548.79999999999</v>
      </c>
      <c r="X26" s="54"/>
      <c r="Y26" s="54"/>
      <c r="Z26" s="11"/>
    </row>
    <row r="27" spans="1:26" s="7" customFormat="1" ht="63">
      <c r="A27" s="2" t="s">
        <v>34</v>
      </c>
      <c r="B27" s="3">
        <v>923</v>
      </c>
      <c r="C27" s="4" t="s">
        <v>31</v>
      </c>
      <c r="D27" s="5">
        <f>D28</f>
        <v>843201.2</v>
      </c>
      <c r="E27" s="5">
        <f t="shared" ref="E27:W27" si="22">E28</f>
        <v>0</v>
      </c>
      <c r="F27" s="5">
        <f t="shared" si="22"/>
        <v>698652.39999999991</v>
      </c>
      <c r="G27" s="5">
        <f t="shared" si="22"/>
        <v>144548.79999999999</v>
      </c>
      <c r="H27" s="5">
        <f t="shared" si="22"/>
        <v>843201.2</v>
      </c>
      <c r="I27" s="5">
        <f t="shared" si="22"/>
        <v>0</v>
      </c>
      <c r="J27" s="5">
        <f t="shared" si="22"/>
        <v>698652.39999999991</v>
      </c>
      <c r="K27" s="5">
        <f t="shared" si="22"/>
        <v>144548.79999999999</v>
      </c>
      <c r="L27" s="5">
        <f t="shared" si="22"/>
        <v>0</v>
      </c>
      <c r="M27" s="5">
        <f t="shared" si="22"/>
        <v>0</v>
      </c>
      <c r="N27" s="5">
        <f t="shared" si="22"/>
        <v>0</v>
      </c>
      <c r="O27" s="5">
        <f t="shared" si="22"/>
        <v>0</v>
      </c>
      <c r="P27" s="5">
        <f t="shared" si="22"/>
        <v>0</v>
      </c>
      <c r="Q27" s="5">
        <f t="shared" si="22"/>
        <v>0</v>
      </c>
      <c r="R27" s="5">
        <f t="shared" si="22"/>
        <v>0</v>
      </c>
      <c r="S27" s="5">
        <f t="shared" si="22"/>
        <v>0</v>
      </c>
      <c r="T27" s="5">
        <f t="shared" si="22"/>
        <v>843201.2</v>
      </c>
      <c r="U27" s="5">
        <f t="shared" si="22"/>
        <v>0</v>
      </c>
      <c r="V27" s="5">
        <f t="shared" si="22"/>
        <v>698652.39999999991</v>
      </c>
      <c r="W27" s="5">
        <f t="shared" si="22"/>
        <v>144548.79999999999</v>
      </c>
      <c r="X27" s="54"/>
      <c r="Y27" s="54"/>
      <c r="Z27" s="11"/>
    </row>
    <row r="28" spans="1:26" s="7" customFormat="1" ht="38.25" customHeight="1">
      <c r="A28" s="2" t="s">
        <v>35</v>
      </c>
      <c r="B28" s="3">
        <v>923</v>
      </c>
      <c r="C28" s="4" t="s">
        <v>31</v>
      </c>
      <c r="D28" s="13">
        <f>SUM(E28:G28)</f>
        <v>843201.2</v>
      </c>
      <c r="E28" s="13">
        <v>0</v>
      </c>
      <c r="F28" s="13">
        <f>446896.6+251755.8</f>
        <v>698652.39999999991</v>
      </c>
      <c r="G28" s="13">
        <v>144548.79999999999</v>
      </c>
      <c r="H28" s="13">
        <f>SUM(I28:K28)</f>
        <v>843201.2</v>
      </c>
      <c r="I28" s="13">
        <v>0</v>
      </c>
      <c r="J28" s="13">
        <f>446896.6+251755.8</f>
        <v>698652.39999999991</v>
      </c>
      <c r="K28" s="13">
        <v>144548.79999999999</v>
      </c>
      <c r="L28" s="13">
        <f>SUM(M28:O28)</f>
        <v>0</v>
      </c>
      <c r="M28" s="13">
        <v>0</v>
      </c>
      <c r="N28" s="49">
        <v>0</v>
      </c>
      <c r="O28" s="49">
        <v>0</v>
      </c>
      <c r="P28" s="13">
        <f>SUM(Q28:S28)</f>
        <v>0</v>
      </c>
      <c r="Q28" s="13">
        <v>0</v>
      </c>
      <c r="R28" s="13">
        <v>0</v>
      </c>
      <c r="S28" s="13">
        <v>0</v>
      </c>
      <c r="T28" s="13">
        <f>SUM(U28:W28)</f>
        <v>843201.2</v>
      </c>
      <c r="U28" s="5">
        <f>I28</f>
        <v>0</v>
      </c>
      <c r="V28" s="5">
        <f t="shared" ref="V28" si="23">J28</f>
        <v>698652.39999999991</v>
      </c>
      <c r="W28" s="5">
        <f t="shared" ref="W28" si="24">K28</f>
        <v>144548.79999999999</v>
      </c>
      <c r="X28" s="17">
        <v>2022</v>
      </c>
      <c r="Y28" s="17">
        <v>2023</v>
      </c>
      <c r="Z28" s="18" t="s">
        <v>36</v>
      </c>
    </row>
    <row r="29" spans="1:26" s="7" customFormat="1">
      <c r="A29" s="2" t="s">
        <v>37</v>
      </c>
      <c r="B29" s="19"/>
      <c r="C29" s="4" t="s">
        <v>30</v>
      </c>
      <c r="D29" s="5">
        <f>D30</f>
        <v>98283.200000000012</v>
      </c>
      <c r="E29" s="5">
        <f t="shared" ref="E29:W29" si="25">E30</f>
        <v>0</v>
      </c>
      <c r="F29" s="5">
        <f t="shared" si="25"/>
        <v>0</v>
      </c>
      <c r="G29" s="5">
        <f t="shared" si="25"/>
        <v>98283.200000000012</v>
      </c>
      <c r="H29" s="5">
        <f t="shared" si="25"/>
        <v>96155.299999999988</v>
      </c>
      <c r="I29" s="5">
        <f t="shared" si="25"/>
        <v>0</v>
      </c>
      <c r="J29" s="5">
        <f t="shared" si="25"/>
        <v>0</v>
      </c>
      <c r="K29" s="5">
        <f t="shared" si="25"/>
        <v>96155.299999999988</v>
      </c>
      <c r="L29" s="5">
        <f t="shared" si="25"/>
        <v>0</v>
      </c>
      <c r="M29" s="5">
        <f t="shared" si="25"/>
        <v>0</v>
      </c>
      <c r="N29" s="5">
        <f t="shared" si="25"/>
        <v>0</v>
      </c>
      <c r="O29" s="5">
        <f t="shared" si="25"/>
        <v>0</v>
      </c>
      <c r="P29" s="5">
        <f t="shared" si="25"/>
        <v>0</v>
      </c>
      <c r="Q29" s="5">
        <f t="shared" si="25"/>
        <v>0</v>
      </c>
      <c r="R29" s="5">
        <f t="shared" si="25"/>
        <v>0</v>
      </c>
      <c r="S29" s="5">
        <f t="shared" si="25"/>
        <v>0</v>
      </c>
      <c r="T29" s="5">
        <f t="shared" si="25"/>
        <v>96155.299999999988</v>
      </c>
      <c r="U29" s="5">
        <f t="shared" si="25"/>
        <v>0</v>
      </c>
      <c r="V29" s="5">
        <f t="shared" si="25"/>
        <v>0</v>
      </c>
      <c r="W29" s="5">
        <f t="shared" si="25"/>
        <v>96155.299999999988</v>
      </c>
      <c r="X29" s="54"/>
      <c r="Y29" s="54"/>
      <c r="Z29" s="11"/>
    </row>
    <row r="30" spans="1:26" s="7" customFormat="1">
      <c r="A30" s="2" t="s">
        <v>22</v>
      </c>
      <c r="B30" s="3"/>
      <c r="C30" s="4" t="s">
        <v>38</v>
      </c>
      <c r="D30" s="5">
        <f>D31</f>
        <v>98283.200000000012</v>
      </c>
      <c r="E30" s="5">
        <f t="shared" ref="E30:W30" si="26">E31</f>
        <v>0</v>
      </c>
      <c r="F30" s="5">
        <f t="shared" si="26"/>
        <v>0</v>
      </c>
      <c r="G30" s="5">
        <f t="shared" si="26"/>
        <v>98283.200000000012</v>
      </c>
      <c r="H30" s="5">
        <f t="shared" si="26"/>
        <v>96155.299999999988</v>
      </c>
      <c r="I30" s="5">
        <f t="shared" si="26"/>
        <v>0</v>
      </c>
      <c r="J30" s="5">
        <f t="shared" si="26"/>
        <v>0</v>
      </c>
      <c r="K30" s="5">
        <f t="shared" si="26"/>
        <v>96155.299999999988</v>
      </c>
      <c r="L30" s="5">
        <f t="shared" si="26"/>
        <v>0</v>
      </c>
      <c r="M30" s="5">
        <f t="shared" si="26"/>
        <v>0</v>
      </c>
      <c r="N30" s="5">
        <f t="shared" si="26"/>
        <v>0</v>
      </c>
      <c r="O30" s="5">
        <f t="shared" si="26"/>
        <v>0</v>
      </c>
      <c r="P30" s="5">
        <f t="shared" si="26"/>
        <v>0</v>
      </c>
      <c r="Q30" s="5">
        <f t="shared" si="26"/>
        <v>0</v>
      </c>
      <c r="R30" s="5">
        <f t="shared" si="26"/>
        <v>0</v>
      </c>
      <c r="S30" s="5">
        <f t="shared" si="26"/>
        <v>0</v>
      </c>
      <c r="T30" s="5">
        <f t="shared" si="26"/>
        <v>96155.299999999988</v>
      </c>
      <c r="U30" s="5">
        <f t="shared" si="26"/>
        <v>0</v>
      </c>
      <c r="V30" s="5">
        <f t="shared" si="26"/>
        <v>0</v>
      </c>
      <c r="W30" s="5">
        <f t="shared" si="26"/>
        <v>96155.299999999988</v>
      </c>
      <c r="X30" s="54"/>
      <c r="Y30" s="54"/>
      <c r="Z30" s="11"/>
    </row>
    <row r="31" spans="1:26" s="7" customFormat="1" ht="69" customHeight="1">
      <c r="A31" s="15" t="s">
        <v>26</v>
      </c>
      <c r="B31" s="3"/>
      <c r="C31" s="4" t="s">
        <v>38</v>
      </c>
      <c r="D31" s="5">
        <f>D32</f>
        <v>98283.200000000012</v>
      </c>
      <c r="E31" s="5">
        <f t="shared" ref="E31:W31" si="27">E32</f>
        <v>0</v>
      </c>
      <c r="F31" s="5">
        <f t="shared" si="27"/>
        <v>0</v>
      </c>
      <c r="G31" s="5">
        <f t="shared" si="27"/>
        <v>98283.200000000012</v>
      </c>
      <c r="H31" s="5">
        <f t="shared" si="27"/>
        <v>96155.299999999988</v>
      </c>
      <c r="I31" s="5">
        <f t="shared" si="27"/>
        <v>0</v>
      </c>
      <c r="J31" s="5">
        <f t="shared" si="27"/>
        <v>0</v>
      </c>
      <c r="K31" s="5">
        <f t="shared" si="27"/>
        <v>96155.299999999988</v>
      </c>
      <c r="L31" s="5">
        <f t="shared" si="27"/>
        <v>0</v>
      </c>
      <c r="M31" s="5">
        <f t="shared" si="27"/>
        <v>0</v>
      </c>
      <c r="N31" s="5">
        <f t="shared" si="27"/>
        <v>0</v>
      </c>
      <c r="O31" s="5">
        <f t="shared" si="27"/>
        <v>0</v>
      </c>
      <c r="P31" s="5">
        <f t="shared" si="27"/>
        <v>0</v>
      </c>
      <c r="Q31" s="5">
        <f t="shared" si="27"/>
        <v>0</v>
      </c>
      <c r="R31" s="5">
        <f t="shared" si="27"/>
        <v>0</v>
      </c>
      <c r="S31" s="5">
        <f t="shared" si="27"/>
        <v>0</v>
      </c>
      <c r="T31" s="5">
        <f t="shared" si="27"/>
        <v>96155.299999999988</v>
      </c>
      <c r="U31" s="5">
        <f t="shared" si="27"/>
        <v>0</v>
      </c>
      <c r="V31" s="5">
        <f t="shared" si="27"/>
        <v>0</v>
      </c>
      <c r="W31" s="5">
        <f t="shared" si="27"/>
        <v>96155.299999999988</v>
      </c>
      <c r="X31" s="54"/>
      <c r="Y31" s="54"/>
      <c r="Z31" s="11"/>
    </row>
    <row r="32" spans="1:26" s="7" customFormat="1" ht="47.25">
      <c r="A32" s="2" t="s">
        <v>16</v>
      </c>
      <c r="B32" s="3">
        <v>918</v>
      </c>
      <c r="C32" s="4" t="s">
        <v>38</v>
      </c>
      <c r="D32" s="5">
        <f>SUM(D33:D42)</f>
        <v>98283.200000000012</v>
      </c>
      <c r="E32" s="5">
        <f>SUM(E33:E42)</f>
        <v>0</v>
      </c>
      <c r="F32" s="5">
        <f>SUM(F33:F42)</f>
        <v>0</v>
      </c>
      <c r="G32" s="5">
        <f>SUM(G33:G42)</f>
        <v>98283.200000000012</v>
      </c>
      <c r="H32" s="5">
        <f>SUM(H33:H42)</f>
        <v>96155.299999999988</v>
      </c>
      <c r="I32" s="5">
        <f t="shared" ref="I32:V32" si="28">SUM(I33:I42)</f>
        <v>0</v>
      </c>
      <c r="J32" s="5">
        <f t="shared" si="28"/>
        <v>0</v>
      </c>
      <c r="K32" s="5">
        <f t="shared" si="28"/>
        <v>96155.299999999988</v>
      </c>
      <c r="L32" s="5">
        <f t="shared" si="28"/>
        <v>0</v>
      </c>
      <c r="M32" s="5">
        <f t="shared" si="28"/>
        <v>0</v>
      </c>
      <c r="N32" s="5">
        <f t="shared" si="28"/>
        <v>0</v>
      </c>
      <c r="O32" s="5">
        <f t="shared" si="28"/>
        <v>0</v>
      </c>
      <c r="P32" s="5">
        <f t="shared" si="28"/>
        <v>0</v>
      </c>
      <c r="Q32" s="5">
        <f t="shared" si="28"/>
        <v>0</v>
      </c>
      <c r="R32" s="5">
        <f t="shared" si="28"/>
        <v>0</v>
      </c>
      <c r="S32" s="5">
        <f t="shared" si="28"/>
        <v>0</v>
      </c>
      <c r="T32" s="5">
        <f>SUM(T33:T42)</f>
        <v>96155.299999999988</v>
      </c>
      <c r="U32" s="5">
        <f t="shared" si="28"/>
        <v>0</v>
      </c>
      <c r="V32" s="5">
        <f t="shared" si="28"/>
        <v>0</v>
      </c>
      <c r="W32" s="5">
        <f>SUM(W33:W42)</f>
        <v>96155.299999999988</v>
      </c>
      <c r="X32" s="54"/>
      <c r="Y32" s="54"/>
      <c r="Z32" s="11"/>
    </row>
    <row r="33" spans="1:26" s="7" customFormat="1" ht="56.25">
      <c r="A33" s="20" t="s">
        <v>39</v>
      </c>
      <c r="B33" s="3">
        <v>918</v>
      </c>
      <c r="C33" s="4" t="s">
        <v>38</v>
      </c>
      <c r="D33" s="21">
        <f t="shared" ref="D33:D42" si="29">SUM(E33:G33)</f>
        <v>14098.5</v>
      </c>
      <c r="E33" s="21">
        <v>0</v>
      </c>
      <c r="F33" s="21">
        <v>0</v>
      </c>
      <c r="G33" s="21">
        <v>14098.5</v>
      </c>
      <c r="H33" s="21">
        <f t="shared" ref="H33:H42" si="30">SUM(I33:K33)</f>
        <v>14098.5</v>
      </c>
      <c r="I33" s="21">
        <v>0</v>
      </c>
      <c r="J33" s="21">
        <v>0</v>
      </c>
      <c r="K33" s="21">
        <v>14098.5</v>
      </c>
      <c r="L33" s="21">
        <f t="shared" ref="L33:L39" si="31">SUM(M33:O33)</f>
        <v>0</v>
      </c>
      <c r="M33" s="21">
        <v>0</v>
      </c>
      <c r="N33" s="21">
        <v>0</v>
      </c>
      <c r="O33" s="21">
        <v>0</v>
      </c>
      <c r="P33" s="21">
        <f t="shared" ref="P33:P42" si="32">SUM(Q33:S33)</f>
        <v>0</v>
      </c>
      <c r="Q33" s="21">
        <v>0</v>
      </c>
      <c r="R33" s="21">
        <v>0</v>
      </c>
      <c r="S33" s="21">
        <v>0</v>
      </c>
      <c r="T33" s="21">
        <f t="shared" ref="T33:T42" si="33">SUM(U33:W33)</f>
        <v>14098.5</v>
      </c>
      <c r="U33" s="21">
        <f>I33</f>
        <v>0</v>
      </c>
      <c r="V33" s="21">
        <f>J33</f>
        <v>0</v>
      </c>
      <c r="W33" s="21">
        <f>K33</f>
        <v>14098.5</v>
      </c>
      <c r="X33" s="22">
        <v>2022</v>
      </c>
      <c r="Y33" s="22"/>
      <c r="Z33" s="23"/>
    </row>
    <row r="34" spans="1:26" s="7" customFormat="1" ht="56.25">
      <c r="A34" s="20" t="s">
        <v>40</v>
      </c>
      <c r="B34" s="3">
        <v>918</v>
      </c>
      <c r="C34" s="4" t="s">
        <v>38</v>
      </c>
      <c r="D34" s="21">
        <f t="shared" si="29"/>
        <v>15245.4</v>
      </c>
      <c r="E34" s="24">
        <v>0</v>
      </c>
      <c r="F34" s="24">
        <v>0</v>
      </c>
      <c r="G34" s="24">
        <v>15245.4</v>
      </c>
      <c r="H34" s="21">
        <f t="shared" si="30"/>
        <v>14629.2</v>
      </c>
      <c r="I34" s="24">
        <v>0</v>
      </c>
      <c r="J34" s="24">
        <v>0</v>
      </c>
      <c r="K34" s="24">
        <v>14629.2</v>
      </c>
      <c r="L34" s="21">
        <f t="shared" si="31"/>
        <v>0</v>
      </c>
      <c r="M34" s="24">
        <v>0</v>
      </c>
      <c r="N34" s="24">
        <v>0</v>
      </c>
      <c r="O34" s="24">
        <v>0</v>
      </c>
      <c r="P34" s="21">
        <f t="shared" si="32"/>
        <v>0</v>
      </c>
      <c r="Q34" s="24">
        <v>0</v>
      </c>
      <c r="R34" s="24">
        <v>0</v>
      </c>
      <c r="S34" s="24">
        <v>0</v>
      </c>
      <c r="T34" s="21">
        <f t="shared" si="33"/>
        <v>14629.2</v>
      </c>
      <c r="U34" s="21">
        <f t="shared" ref="U34:U42" si="34">I34</f>
        <v>0</v>
      </c>
      <c r="V34" s="21">
        <f t="shared" ref="V34:V42" si="35">J34</f>
        <v>0</v>
      </c>
      <c r="W34" s="21">
        <f t="shared" ref="W34:W42" si="36">K34</f>
        <v>14629.2</v>
      </c>
      <c r="X34" s="25">
        <v>2022</v>
      </c>
      <c r="Y34" s="25"/>
      <c r="Z34" s="14"/>
    </row>
    <row r="35" spans="1:26" s="7" customFormat="1" ht="93.75">
      <c r="A35" s="20" t="s">
        <v>41</v>
      </c>
      <c r="B35" s="3">
        <v>918</v>
      </c>
      <c r="C35" s="4" t="s">
        <v>38</v>
      </c>
      <c r="D35" s="21">
        <f t="shared" si="29"/>
        <v>7689</v>
      </c>
      <c r="E35" s="24">
        <v>0</v>
      </c>
      <c r="F35" s="24">
        <v>0</v>
      </c>
      <c r="G35" s="24">
        <v>7689</v>
      </c>
      <c r="H35" s="21">
        <f t="shared" si="30"/>
        <v>7484.5</v>
      </c>
      <c r="I35" s="24">
        <v>0</v>
      </c>
      <c r="J35" s="24">
        <v>0</v>
      </c>
      <c r="K35" s="24">
        <v>7484.5</v>
      </c>
      <c r="L35" s="21">
        <f t="shared" si="31"/>
        <v>0</v>
      </c>
      <c r="M35" s="24">
        <v>0</v>
      </c>
      <c r="N35" s="24">
        <v>0</v>
      </c>
      <c r="O35" s="24">
        <v>0</v>
      </c>
      <c r="P35" s="21">
        <f t="shared" si="32"/>
        <v>0</v>
      </c>
      <c r="Q35" s="24">
        <v>0</v>
      </c>
      <c r="R35" s="24">
        <v>0</v>
      </c>
      <c r="S35" s="24">
        <v>0</v>
      </c>
      <c r="T35" s="21">
        <f t="shared" si="33"/>
        <v>7484.5</v>
      </c>
      <c r="U35" s="21">
        <f t="shared" si="34"/>
        <v>0</v>
      </c>
      <c r="V35" s="21">
        <f t="shared" si="35"/>
        <v>0</v>
      </c>
      <c r="W35" s="21">
        <f t="shared" si="36"/>
        <v>7484.5</v>
      </c>
      <c r="X35" s="25">
        <v>2022</v>
      </c>
      <c r="Y35" s="25"/>
      <c r="Z35" s="14"/>
    </row>
    <row r="36" spans="1:26" s="7" customFormat="1" ht="93.75">
      <c r="A36" s="20" t="s">
        <v>42</v>
      </c>
      <c r="B36" s="3">
        <v>918</v>
      </c>
      <c r="C36" s="4" t="s">
        <v>38</v>
      </c>
      <c r="D36" s="21">
        <f t="shared" si="29"/>
        <v>10398.6</v>
      </c>
      <c r="E36" s="24">
        <v>0</v>
      </c>
      <c r="F36" s="24">
        <v>0</v>
      </c>
      <c r="G36" s="24">
        <v>10398.6</v>
      </c>
      <c r="H36" s="21">
        <f t="shared" si="30"/>
        <v>10398.6</v>
      </c>
      <c r="I36" s="24">
        <v>0</v>
      </c>
      <c r="J36" s="24">
        <v>0</v>
      </c>
      <c r="K36" s="24">
        <v>10398.6</v>
      </c>
      <c r="L36" s="21">
        <f t="shared" si="31"/>
        <v>0</v>
      </c>
      <c r="M36" s="24">
        <v>0</v>
      </c>
      <c r="N36" s="24">
        <v>0</v>
      </c>
      <c r="O36" s="24">
        <v>0</v>
      </c>
      <c r="P36" s="21">
        <f t="shared" si="32"/>
        <v>0</v>
      </c>
      <c r="Q36" s="24">
        <v>0</v>
      </c>
      <c r="R36" s="24">
        <v>0</v>
      </c>
      <c r="S36" s="24">
        <v>0</v>
      </c>
      <c r="T36" s="21">
        <f t="shared" si="33"/>
        <v>10398.6</v>
      </c>
      <c r="U36" s="21">
        <f t="shared" si="34"/>
        <v>0</v>
      </c>
      <c r="V36" s="21">
        <f t="shared" si="35"/>
        <v>0</v>
      </c>
      <c r="W36" s="21">
        <f t="shared" si="36"/>
        <v>10398.6</v>
      </c>
      <c r="X36" s="25">
        <v>2022</v>
      </c>
      <c r="Y36" s="25"/>
      <c r="Z36" s="14"/>
    </row>
    <row r="37" spans="1:26" s="7" customFormat="1" ht="93.75">
      <c r="A37" s="20" t="s">
        <v>43</v>
      </c>
      <c r="B37" s="3">
        <v>918</v>
      </c>
      <c r="C37" s="4" t="s">
        <v>38</v>
      </c>
      <c r="D37" s="21">
        <f t="shared" si="29"/>
        <v>8359.7999999999993</v>
      </c>
      <c r="E37" s="24">
        <v>0</v>
      </c>
      <c r="F37" s="24">
        <v>0</v>
      </c>
      <c r="G37" s="24">
        <v>8359.7999999999993</v>
      </c>
      <c r="H37" s="21">
        <f t="shared" si="30"/>
        <v>7942.4</v>
      </c>
      <c r="I37" s="24">
        <v>0</v>
      </c>
      <c r="J37" s="24">
        <v>0</v>
      </c>
      <c r="K37" s="24">
        <v>7942.4</v>
      </c>
      <c r="L37" s="21">
        <f t="shared" si="31"/>
        <v>0</v>
      </c>
      <c r="M37" s="24">
        <v>0</v>
      </c>
      <c r="N37" s="24">
        <v>0</v>
      </c>
      <c r="O37" s="24">
        <v>0</v>
      </c>
      <c r="P37" s="21">
        <f t="shared" si="32"/>
        <v>0</v>
      </c>
      <c r="Q37" s="24">
        <v>0</v>
      </c>
      <c r="R37" s="24">
        <v>0</v>
      </c>
      <c r="S37" s="24">
        <v>0</v>
      </c>
      <c r="T37" s="21">
        <f t="shared" si="33"/>
        <v>7942.4</v>
      </c>
      <c r="U37" s="21">
        <f t="shared" si="34"/>
        <v>0</v>
      </c>
      <c r="V37" s="21">
        <f t="shared" si="35"/>
        <v>0</v>
      </c>
      <c r="W37" s="21">
        <f t="shared" si="36"/>
        <v>7942.4</v>
      </c>
      <c r="X37" s="25">
        <v>2022</v>
      </c>
      <c r="Y37" s="25"/>
      <c r="Z37" s="14"/>
    </row>
    <row r="38" spans="1:26" s="7" customFormat="1" ht="75">
      <c r="A38" s="20" t="s">
        <v>44</v>
      </c>
      <c r="B38" s="3">
        <v>918</v>
      </c>
      <c r="C38" s="4" t="s">
        <v>38</v>
      </c>
      <c r="D38" s="21">
        <f t="shared" si="29"/>
        <v>8673.2999999999993</v>
      </c>
      <c r="E38" s="24">
        <v>0</v>
      </c>
      <c r="F38" s="24">
        <v>0</v>
      </c>
      <c r="G38" s="24">
        <v>8673.2999999999993</v>
      </c>
      <c r="H38" s="21">
        <f t="shared" si="30"/>
        <v>7783.5</v>
      </c>
      <c r="I38" s="24">
        <v>0</v>
      </c>
      <c r="J38" s="24">
        <v>0</v>
      </c>
      <c r="K38" s="24">
        <v>7783.5</v>
      </c>
      <c r="L38" s="21">
        <f t="shared" si="31"/>
        <v>0</v>
      </c>
      <c r="M38" s="24">
        <v>0</v>
      </c>
      <c r="N38" s="24">
        <v>0</v>
      </c>
      <c r="O38" s="24">
        <v>0</v>
      </c>
      <c r="P38" s="21">
        <f t="shared" si="32"/>
        <v>0</v>
      </c>
      <c r="Q38" s="24">
        <v>0</v>
      </c>
      <c r="R38" s="24">
        <v>0</v>
      </c>
      <c r="S38" s="24">
        <v>0</v>
      </c>
      <c r="T38" s="21">
        <f t="shared" si="33"/>
        <v>7783.5</v>
      </c>
      <c r="U38" s="21">
        <f t="shared" si="34"/>
        <v>0</v>
      </c>
      <c r="V38" s="21">
        <f t="shared" si="35"/>
        <v>0</v>
      </c>
      <c r="W38" s="21">
        <f t="shared" si="36"/>
        <v>7783.5</v>
      </c>
      <c r="X38" s="25">
        <v>2022</v>
      </c>
      <c r="Y38" s="25"/>
      <c r="Z38" s="14"/>
    </row>
    <row r="39" spans="1:26" s="7" customFormat="1" ht="75">
      <c r="A39" s="20" t="s">
        <v>45</v>
      </c>
      <c r="B39" s="3">
        <v>918</v>
      </c>
      <c r="C39" s="4" t="s">
        <v>38</v>
      </c>
      <c r="D39" s="21">
        <f t="shared" si="29"/>
        <v>2680.1</v>
      </c>
      <c r="E39" s="24">
        <v>0</v>
      </c>
      <c r="F39" s="24">
        <v>0</v>
      </c>
      <c r="G39" s="24">
        <v>2680.1</v>
      </c>
      <c r="H39" s="21">
        <f t="shared" si="30"/>
        <v>2680.1</v>
      </c>
      <c r="I39" s="24">
        <v>0</v>
      </c>
      <c r="J39" s="24">
        <v>0</v>
      </c>
      <c r="K39" s="24">
        <v>2680.1</v>
      </c>
      <c r="L39" s="21">
        <f t="shared" si="31"/>
        <v>0</v>
      </c>
      <c r="M39" s="24">
        <v>0</v>
      </c>
      <c r="N39" s="24">
        <v>0</v>
      </c>
      <c r="O39" s="24">
        <v>0</v>
      </c>
      <c r="P39" s="21">
        <f t="shared" si="32"/>
        <v>0</v>
      </c>
      <c r="Q39" s="24">
        <v>0</v>
      </c>
      <c r="R39" s="24">
        <v>0</v>
      </c>
      <c r="S39" s="24">
        <v>0</v>
      </c>
      <c r="T39" s="21">
        <f t="shared" si="33"/>
        <v>2680.1</v>
      </c>
      <c r="U39" s="21">
        <f t="shared" si="34"/>
        <v>0</v>
      </c>
      <c r="V39" s="21">
        <f t="shared" si="35"/>
        <v>0</v>
      </c>
      <c r="W39" s="21">
        <f t="shared" si="36"/>
        <v>2680.1</v>
      </c>
      <c r="X39" s="25"/>
      <c r="Y39" s="25"/>
      <c r="Z39" s="14"/>
    </row>
    <row r="40" spans="1:26" s="7" customFormat="1" ht="37.5">
      <c r="A40" s="20" t="s">
        <v>46</v>
      </c>
      <c r="B40" s="3">
        <v>918</v>
      </c>
      <c r="C40" s="4" t="s">
        <v>38</v>
      </c>
      <c r="D40" s="21">
        <f t="shared" si="29"/>
        <v>2865.8</v>
      </c>
      <c r="E40" s="24">
        <v>0</v>
      </c>
      <c r="F40" s="24">
        <v>0</v>
      </c>
      <c r="G40" s="26">
        <v>2865.8</v>
      </c>
      <c r="H40" s="21">
        <f t="shared" si="30"/>
        <v>2865.8</v>
      </c>
      <c r="I40" s="24">
        <v>0</v>
      </c>
      <c r="J40" s="24">
        <v>0</v>
      </c>
      <c r="K40" s="24">
        <v>2865.8</v>
      </c>
      <c r="L40" s="24">
        <v>0</v>
      </c>
      <c r="M40" s="24">
        <v>0</v>
      </c>
      <c r="N40" s="24">
        <v>0</v>
      </c>
      <c r="O40" s="24">
        <v>0</v>
      </c>
      <c r="P40" s="21">
        <f t="shared" si="32"/>
        <v>0</v>
      </c>
      <c r="Q40" s="24">
        <v>0</v>
      </c>
      <c r="R40" s="24">
        <v>0</v>
      </c>
      <c r="S40" s="24">
        <v>0</v>
      </c>
      <c r="T40" s="21">
        <f t="shared" si="33"/>
        <v>2865.8</v>
      </c>
      <c r="U40" s="21">
        <f t="shared" si="34"/>
        <v>0</v>
      </c>
      <c r="V40" s="21">
        <f t="shared" si="35"/>
        <v>0</v>
      </c>
      <c r="W40" s="21">
        <f t="shared" si="36"/>
        <v>2865.8</v>
      </c>
      <c r="X40" s="25"/>
      <c r="Y40" s="25"/>
      <c r="Z40" s="14"/>
    </row>
    <row r="41" spans="1:26" s="7" customFormat="1" ht="81.75" customHeight="1">
      <c r="A41" s="20" t="s">
        <v>47</v>
      </c>
      <c r="B41" s="3">
        <v>918</v>
      </c>
      <c r="C41" s="4" t="s">
        <v>38</v>
      </c>
      <c r="D41" s="21">
        <f t="shared" si="29"/>
        <v>17766</v>
      </c>
      <c r="E41" s="24">
        <v>0</v>
      </c>
      <c r="F41" s="24">
        <v>0</v>
      </c>
      <c r="G41" s="26">
        <v>17766</v>
      </c>
      <c r="H41" s="21">
        <f t="shared" si="30"/>
        <v>17766</v>
      </c>
      <c r="I41" s="24">
        <v>0</v>
      </c>
      <c r="J41" s="24">
        <v>0</v>
      </c>
      <c r="K41" s="24">
        <v>17766</v>
      </c>
      <c r="L41" s="21">
        <f>SUM(M41:O41)</f>
        <v>0</v>
      </c>
      <c r="M41" s="24">
        <v>0</v>
      </c>
      <c r="N41" s="24">
        <v>0</v>
      </c>
      <c r="O41" s="24">
        <v>0</v>
      </c>
      <c r="P41" s="21">
        <f t="shared" si="32"/>
        <v>0</v>
      </c>
      <c r="Q41" s="24">
        <v>0</v>
      </c>
      <c r="R41" s="24">
        <v>0</v>
      </c>
      <c r="S41" s="24">
        <v>0</v>
      </c>
      <c r="T41" s="21">
        <f t="shared" si="33"/>
        <v>17766</v>
      </c>
      <c r="U41" s="21">
        <f t="shared" si="34"/>
        <v>0</v>
      </c>
      <c r="V41" s="21">
        <f t="shared" si="35"/>
        <v>0</v>
      </c>
      <c r="W41" s="21">
        <f t="shared" si="36"/>
        <v>17766</v>
      </c>
      <c r="X41" s="25"/>
      <c r="Y41" s="25"/>
      <c r="Z41" s="14"/>
    </row>
    <row r="42" spans="1:26" s="7" customFormat="1" ht="75">
      <c r="A42" s="20" t="s">
        <v>48</v>
      </c>
      <c r="B42" s="3">
        <v>918</v>
      </c>
      <c r="C42" s="4" t="s">
        <v>38</v>
      </c>
      <c r="D42" s="21">
        <f t="shared" si="29"/>
        <v>10506.7</v>
      </c>
      <c r="E42" s="24">
        <v>0</v>
      </c>
      <c r="F42" s="24">
        <v>0</v>
      </c>
      <c r="G42" s="26">
        <v>10506.7</v>
      </c>
      <c r="H42" s="21">
        <f t="shared" si="30"/>
        <v>10506.7</v>
      </c>
      <c r="I42" s="24">
        <v>0</v>
      </c>
      <c r="J42" s="24">
        <v>0</v>
      </c>
      <c r="K42" s="24">
        <v>10506.7</v>
      </c>
      <c r="L42" s="21">
        <f>SUM(M42:O42)</f>
        <v>0</v>
      </c>
      <c r="M42" s="24">
        <v>0</v>
      </c>
      <c r="N42" s="24">
        <v>0</v>
      </c>
      <c r="O42" s="24">
        <v>0</v>
      </c>
      <c r="P42" s="21">
        <f t="shared" si="32"/>
        <v>0</v>
      </c>
      <c r="Q42" s="24">
        <v>0</v>
      </c>
      <c r="R42" s="24">
        <v>0</v>
      </c>
      <c r="S42" s="24">
        <v>0</v>
      </c>
      <c r="T42" s="21">
        <f t="shared" si="33"/>
        <v>10506.7</v>
      </c>
      <c r="U42" s="21">
        <f t="shared" si="34"/>
        <v>0</v>
      </c>
      <c r="V42" s="21">
        <f t="shared" si="35"/>
        <v>0</v>
      </c>
      <c r="W42" s="21">
        <f t="shared" si="36"/>
        <v>10506.7</v>
      </c>
      <c r="X42" s="25"/>
      <c r="Y42" s="25"/>
      <c r="Z42" s="14"/>
    </row>
    <row r="43" spans="1:26" s="7" customFormat="1">
      <c r="A43" s="2" t="s">
        <v>49</v>
      </c>
      <c r="B43" s="3"/>
      <c r="C43" s="4" t="s">
        <v>30</v>
      </c>
      <c r="D43" s="5">
        <f>D44</f>
        <v>14756.3</v>
      </c>
      <c r="E43" s="5">
        <f t="shared" ref="E43:X43" si="37">E44</f>
        <v>0</v>
      </c>
      <c r="F43" s="5">
        <f t="shared" si="37"/>
        <v>0</v>
      </c>
      <c r="G43" s="5">
        <f t="shared" si="37"/>
        <v>14756.3</v>
      </c>
      <c r="H43" s="5">
        <f t="shared" si="37"/>
        <v>14756.3</v>
      </c>
      <c r="I43" s="5">
        <f t="shared" si="37"/>
        <v>0</v>
      </c>
      <c r="J43" s="5">
        <f t="shared" si="37"/>
        <v>0</v>
      </c>
      <c r="K43" s="5">
        <f t="shared" si="37"/>
        <v>14756.3</v>
      </c>
      <c r="L43" s="5">
        <f t="shared" si="37"/>
        <v>0</v>
      </c>
      <c r="M43" s="5">
        <f t="shared" si="37"/>
        <v>0</v>
      </c>
      <c r="N43" s="5">
        <f t="shared" si="37"/>
        <v>0</v>
      </c>
      <c r="O43" s="5">
        <f t="shared" si="37"/>
        <v>0</v>
      </c>
      <c r="P43" s="5">
        <f t="shared" si="37"/>
        <v>0</v>
      </c>
      <c r="Q43" s="5">
        <f t="shared" si="37"/>
        <v>0</v>
      </c>
      <c r="R43" s="5">
        <f t="shared" si="37"/>
        <v>0</v>
      </c>
      <c r="S43" s="5">
        <f t="shared" si="37"/>
        <v>0</v>
      </c>
      <c r="T43" s="5">
        <f t="shared" si="37"/>
        <v>14756.3</v>
      </c>
      <c r="U43" s="5">
        <f t="shared" si="37"/>
        <v>0</v>
      </c>
      <c r="V43" s="5">
        <f t="shared" si="37"/>
        <v>0</v>
      </c>
      <c r="W43" s="5">
        <f t="shared" si="37"/>
        <v>14756.3</v>
      </c>
      <c r="X43" s="54">
        <f t="shared" si="37"/>
        <v>2022</v>
      </c>
      <c r="Y43" s="54"/>
      <c r="Z43" s="11"/>
    </row>
    <row r="44" spans="1:26" s="7" customFormat="1">
      <c r="A44" s="2" t="s">
        <v>22</v>
      </c>
      <c r="B44" s="3"/>
      <c r="C44" s="4" t="s">
        <v>50</v>
      </c>
      <c r="D44" s="5">
        <f>D45</f>
        <v>14756.3</v>
      </c>
      <c r="E44" s="5">
        <f t="shared" ref="E44:X44" si="38">E45</f>
        <v>0</v>
      </c>
      <c r="F44" s="5">
        <f t="shared" si="38"/>
        <v>0</v>
      </c>
      <c r="G44" s="5">
        <f t="shared" si="38"/>
        <v>14756.3</v>
      </c>
      <c r="H44" s="5">
        <f t="shared" si="38"/>
        <v>14756.3</v>
      </c>
      <c r="I44" s="5">
        <f t="shared" si="38"/>
        <v>0</v>
      </c>
      <c r="J44" s="5">
        <f t="shared" si="38"/>
        <v>0</v>
      </c>
      <c r="K44" s="5">
        <f t="shared" si="38"/>
        <v>14756.3</v>
      </c>
      <c r="L44" s="5">
        <f t="shared" si="38"/>
        <v>0</v>
      </c>
      <c r="M44" s="5">
        <f t="shared" si="38"/>
        <v>0</v>
      </c>
      <c r="N44" s="5">
        <f t="shared" si="38"/>
        <v>0</v>
      </c>
      <c r="O44" s="5">
        <f t="shared" si="38"/>
        <v>0</v>
      </c>
      <c r="P44" s="5">
        <f t="shared" si="38"/>
        <v>0</v>
      </c>
      <c r="Q44" s="5">
        <f t="shared" si="38"/>
        <v>0</v>
      </c>
      <c r="R44" s="5">
        <f t="shared" si="38"/>
        <v>0</v>
      </c>
      <c r="S44" s="5">
        <f t="shared" si="38"/>
        <v>0</v>
      </c>
      <c r="T44" s="5">
        <f t="shared" si="38"/>
        <v>14756.3</v>
      </c>
      <c r="U44" s="5">
        <f t="shared" si="38"/>
        <v>0</v>
      </c>
      <c r="V44" s="5">
        <f t="shared" si="38"/>
        <v>0</v>
      </c>
      <c r="W44" s="5">
        <f t="shared" si="38"/>
        <v>14756.3</v>
      </c>
      <c r="X44" s="54">
        <f t="shared" si="38"/>
        <v>2022</v>
      </c>
      <c r="Y44" s="54"/>
      <c r="Z44" s="11"/>
    </row>
    <row r="45" spans="1:26" s="7" customFormat="1" ht="67.5" customHeight="1">
      <c r="A45" s="15" t="s">
        <v>51</v>
      </c>
      <c r="B45" s="3"/>
      <c r="C45" s="4" t="s">
        <v>50</v>
      </c>
      <c r="D45" s="5">
        <f>D46</f>
        <v>14756.3</v>
      </c>
      <c r="E45" s="5">
        <f t="shared" ref="E45:X45" si="39">E46</f>
        <v>0</v>
      </c>
      <c r="F45" s="5">
        <f t="shared" si="39"/>
        <v>0</v>
      </c>
      <c r="G45" s="5">
        <f t="shared" si="39"/>
        <v>14756.3</v>
      </c>
      <c r="H45" s="5">
        <f t="shared" si="39"/>
        <v>14756.3</v>
      </c>
      <c r="I45" s="5">
        <f t="shared" si="39"/>
        <v>0</v>
      </c>
      <c r="J45" s="5">
        <f t="shared" si="39"/>
        <v>0</v>
      </c>
      <c r="K45" s="5">
        <f t="shared" si="39"/>
        <v>14756.3</v>
      </c>
      <c r="L45" s="5">
        <f t="shared" si="39"/>
        <v>0</v>
      </c>
      <c r="M45" s="5">
        <f t="shared" si="39"/>
        <v>0</v>
      </c>
      <c r="N45" s="5">
        <f t="shared" si="39"/>
        <v>0</v>
      </c>
      <c r="O45" s="5">
        <f t="shared" si="39"/>
        <v>0</v>
      </c>
      <c r="P45" s="5">
        <f t="shared" si="39"/>
        <v>0</v>
      </c>
      <c r="Q45" s="5">
        <f t="shared" si="39"/>
        <v>0</v>
      </c>
      <c r="R45" s="5">
        <f t="shared" si="39"/>
        <v>0</v>
      </c>
      <c r="S45" s="5">
        <f t="shared" si="39"/>
        <v>0</v>
      </c>
      <c r="T45" s="5">
        <f t="shared" si="39"/>
        <v>14756.3</v>
      </c>
      <c r="U45" s="5">
        <f t="shared" si="39"/>
        <v>0</v>
      </c>
      <c r="V45" s="5">
        <f t="shared" si="39"/>
        <v>0</v>
      </c>
      <c r="W45" s="5">
        <f t="shared" si="39"/>
        <v>14756.3</v>
      </c>
      <c r="X45" s="54">
        <f t="shared" si="39"/>
        <v>2022</v>
      </c>
      <c r="Y45" s="54"/>
      <c r="Z45" s="11"/>
    </row>
    <row r="46" spans="1:26" s="7" customFormat="1" ht="47.25">
      <c r="A46" s="2" t="s">
        <v>16</v>
      </c>
      <c r="B46" s="3">
        <v>918</v>
      </c>
      <c r="C46" s="4" t="s">
        <v>50</v>
      </c>
      <c r="D46" s="5">
        <f>D47</f>
        <v>14756.3</v>
      </c>
      <c r="E46" s="5">
        <f t="shared" ref="E46:X46" si="40">E47</f>
        <v>0</v>
      </c>
      <c r="F46" s="5">
        <f t="shared" si="40"/>
        <v>0</v>
      </c>
      <c r="G46" s="5">
        <f t="shared" si="40"/>
        <v>14756.3</v>
      </c>
      <c r="H46" s="5">
        <f t="shared" si="40"/>
        <v>14756.3</v>
      </c>
      <c r="I46" s="5">
        <f t="shared" si="40"/>
        <v>0</v>
      </c>
      <c r="J46" s="5">
        <f t="shared" si="40"/>
        <v>0</v>
      </c>
      <c r="K46" s="5">
        <f t="shared" si="40"/>
        <v>14756.3</v>
      </c>
      <c r="L46" s="5">
        <f t="shared" si="40"/>
        <v>0</v>
      </c>
      <c r="M46" s="5">
        <f t="shared" si="40"/>
        <v>0</v>
      </c>
      <c r="N46" s="5">
        <f t="shared" si="40"/>
        <v>0</v>
      </c>
      <c r="O46" s="5">
        <f t="shared" si="40"/>
        <v>0</v>
      </c>
      <c r="P46" s="5">
        <f t="shared" si="40"/>
        <v>0</v>
      </c>
      <c r="Q46" s="5">
        <f t="shared" si="40"/>
        <v>0</v>
      </c>
      <c r="R46" s="5">
        <f t="shared" si="40"/>
        <v>0</v>
      </c>
      <c r="S46" s="5">
        <f t="shared" si="40"/>
        <v>0</v>
      </c>
      <c r="T46" s="5">
        <f t="shared" si="40"/>
        <v>14756.3</v>
      </c>
      <c r="U46" s="5">
        <f t="shared" si="40"/>
        <v>0</v>
      </c>
      <c r="V46" s="5">
        <f t="shared" si="40"/>
        <v>0</v>
      </c>
      <c r="W46" s="5">
        <f t="shared" si="40"/>
        <v>14756.3</v>
      </c>
      <c r="X46" s="54">
        <f t="shared" si="40"/>
        <v>2022</v>
      </c>
      <c r="Y46" s="54"/>
      <c r="Z46" s="11"/>
    </row>
    <row r="47" spans="1:26" s="7" customFormat="1" ht="38.25" customHeight="1">
      <c r="A47" s="2" t="s">
        <v>52</v>
      </c>
      <c r="B47" s="3">
        <v>918</v>
      </c>
      <c r="C47" s="4" t="s">
        <v>50</v>
      </c>
      <c r="D47" s="21">
        <f>SUM(E47:G47)</f>
        <v>14756.3</v>
      </c>
      <c r="E47" s="27">
        <v>0</v>
      </c>
      <c r="F47" s="27">
        <v>0</v>
      </c>
      <c r="G47" s="26">
        <v>14756.3</v>
      </c>
      <c r="H47" s="21">
        <f>SUM(I47:K47)</f>
        <v>14756.3</v>
      </c>
      <c r="I47" s="24">
        <v>0</v>
      </c>
      <c r="J47" s="24">
        <v>0</v>
      </c>
      <c r="K47" s="26">
        <v>14756.3</v>
      </c>
      <c r="L47" s="21">
        <f>SUM(M47:O47)</f>
        <v>0</v>
      </c>
      <c r="M47" s="24">
        <v>0</v>
      </c>
      <c r="N47" s="24">
        <v>0</v>
      </c>
      <c r="O47" s="26">
        <v>0</v>
      </c>
      <c r="P47" s="21">
        <f>SUM(Q47:S47)</f>
        <v>0</v>
      </c>
      <c r="Q47" s="24">
        <v>0</v>
      </c>
      <c r="R47" s="24">
        <v>0</v>
      </c>
      <c r="S47" s="26">
        <v>0</v>
      </c>
      <c r="T47" s="21">
        <f>SUM(U47:W47)</f>
        <v>14756.3</v>
      </c>
      <c r="U47" s="21">
        <f>I47</f>
        <v>0</v>
      </c>
      <c r="V47" s="21">
        <f t="shared" ref="V47" si="41">J47</f>
        <v>0</v>
      </c>
      <c r="W47" s="21">
        <f t="shared" ref="W47" si="42">K47</f>
        <v>14756.3</v>
      </c>
      <c r="X47" s="28">
        <v>2022</v>
      </c>
      <c r="Y47" s="28"/>
      <c r="Z47" s="29" t="s">
        <v>53</v>
      </c>
    </row>
    <row r="48" spans="1:26" s="7" customFormat="1">
      <c r="A48" s="2" t="s">
        <v>54</v>
      </c>
      <c r="B48" s="3"/>
      <c r="C48" s="4" t="s">
        <v>55</v>
      </c>
      <c r="D48" s="5">
        <f>D49+D66</f>
        <v>1014943.8</v>
      </c>
      <c r="E48" s="5">
        <f t="shared" ref="E48:W48" si="43">E49+E66</f>
        <v>666595</v>
      </c>
      <c r="F48" s="5">
        <f t="shared" si="43"/>
        <v>191565.6</v>
      </c>
      <c r="G48" s="5">
        <f t="shared" si="43"/>
        <v>156783.19999999998</v>
      </c>
      <c r="H48" s="5">
        <f t="shared" si="43"/>
        <v>1110697.6000000001</v>
      </c>
      <c r="I48" s="5">
        <f t="shared" si="43"/>
        <v>666595</v>
      </c>
      <c r="J48" s="5">
        <f t="shared" si="43"/>
        <v>286711.7</v>
      </c>
      <c r="K48" s="5">
        <f t="shared" si="43"/>
        <v>157390.9</v>
      </c>
      <c r="L48" s="5">
        <f t="shared" si="43"/>
        <v>0</v>
      </c>
      <c r="M48" s="5">
        <f t="shared" si="43"/>
        <v>0</v>
      </c>
      <c r="N48" s="5">
        <f t="shared" si="43"/>
        <v>0</v>
      </c>
      <c r="O48" s="5">
        <f t="shared" si="43"/>
        <v>0</v>
      </c>
      <c r="P48" s="5">
        <f t="shared" si="43"/>
        <v>110705.7</v>
      </c>
      <c r="Q48" s="5">
        <f t="shared" si="43"/>
        <v>60454.399999999994</v>
      </c>
      <c r="R48" s="5">
        <f t="shared" si="43"/>
        <v>43608.800000000003</v>
      </c>
      <c r="S48" s="5">
        <f t="shared" si="43"/>
        <v>6642.5</v>
      </c>
      <c r="T48" s="5">
        <f t="shared" si="43"/>
        <v>1110697.6000000001</v>
      </c>
      <c r="U48" s="5">
        <f t="shared" si="43"/>
        <v>666595</v>
      </c>
      <c r="V48" s="5">
        <f t="shared" si="43"/>
        <v>286711.7</v>
      </c>
      <c r="W48" s="5">
        <f t="shared" si="43"/>
        <v>157390.9</v>
      </c>
      <c r="X48" s="54"/>
      <c r="Y48" s="54"/>
      <c r="Z48" s="11"/>
    </row>
    <row r="49" spans="1:26" s="7" customFormat="1">
      <c r="A49" s="2" t="s">
        <v>22</v>
      </c>
      <c r="B49" s="3"/>
      <c r="C49" s="4" t="s">
        <v>56</v>
      </c>
      <c r="D49" s="5">
        <f>D50+D61</f>
        <v>149819.90000000002</v>
      </c>
      <c r="E49" s="5">
        <f t="shared" ref="E49:W49" si="44">E50+E61</f>
        <v>95277.9</v>
      </c>
      <c r="F49" s="5">
        <f t="shared" si="44"/>
        <v>18452.600000000002</v>
      </c>
      <c r="G49" s="5">
        <f t="shared" si="44"/>
        <v>36089.399999999994</v>
      </c>
      <c r="H49" s="5">
        <f t="shared" si="44"/>
        <v>258194.40000000002</v>
      </c>
      <c r="I49" s="5">
        <f t="shared" si="44"/>
        <v>95277.9</v>
      </c>
      <c r="J49" s="5">
        <f t="shared" si="44"/>
        <v>113598.7</v>
      </c>
      <c r="K49" s="5">
        <f t="shared" si="44"/>
        <v>49317.799999999996</v>
      </c>
      <c r="L49" s="5">
        <f t="shared" si="44"/>
        <v>0</v>
      </c>
      <c r="M49" s="5">
        <f t="shared" si="44"/>
        <v>0</v>
      </c>
      <c r="N49" s="5">
        <f t="shared" si="44"/>
        <v>0</v>
      </c>
      <c r="O49" s="5">
        <f t="shared" si="44"/>
        <v>0</v>
      </c>
      <c r="P49" s="5">
        <f t="shared" si="44"/>
        <v>53418.7</v>
      </c>
      <c r="Q49" s="5">
        <f t="shared" si="44"/>
        <v>40598.199999999997</v>
      </c>
      <c r="R49" s="5">
        <f t="shared" si="44"/>
        <v>9615.2999999999993</v>
      </c>
      <c r="S49" s="5">
        <f t="shared" si="44"/>
        <v>3205.2</v>
      </c>
      <c r="T49" s="5">
        <f t="shared" si="44"/>
        <v>258194.40000000002</v>
      </c>
      <c r="U49" s="5">
        <f t="shared" si="44"/>
        <v>95277.9</v>
      </c>
      <c r="V49" s="5">
        <f t="shared" si="44"/>
        <v>113598.7</v>
      </c>
      <c r="W49" s="5">
        <f t="shared" si="44"/>
        <v>49317.799999999996</v>
      </c>
      <c r="X49" s="54"/>
      <c r="Y49" s="54"/>
      <c r="Z49" s="11"/>
    </row>
    <row r="50" spans="1:26" s="7" customFormat="1" ht="69" customHeight="1">
      <c r="A50" s="15" t="s">
        <v>57</v>
      </c>
      <c r="B50" s="4"/>
      <c r="C50" s="4" t="s">
        <v>56</v>
      </c>
      <c r="D50" s="5">
        <f>D51</f>
        <v>51988.800000000003</v>
      </c>
      <c r="E50" s="5">
        <f t="shared" ref="E50:W50" si="45">E51</f>
        <v>21074.7</v>
      </c>
      <c r="F50" s="5">
        <f t="shared" si="45"/>
        <v>878.2</v>
      </c>
      <c r="G50" s="5">
        <f t="shared" si="45"/>
        <v>30035.899999999998</v>
      </c>
      <c r="H50" s="5">
        <f t="shared" si="45"/>
        <v>65217.200000000004</v>
      </c>
      <c r="I50" s="5">
        <f t="shared" si="45"/>
        <v>21074.7</v>
      </c>
      <c r="J50" s="5">
        <f t="shared" si="45"/>
        <v>878.2</v>
      </c>
      <c r="K50" s="5">
        <f t="shared" si="45"/>
        <v>43264.299999999996</v>
      </c>
      <c r="L50" s="5">
        <f t="shared" si="45"/>
        <v>0</v>
      </c>
      <c r="M50" s="5">
        <f t="shared" si="45"/>
        <v>0</v>
      </c>
      <c r="N50" s="5">
        <f t="shared" si="45"/>
        <v>0</v>
      </c>
      <c r="O50" s="5">
        <f t="shared" si="45"/>
        <v>0</v>
      </c>
      <c r="P50" s="5">
        <f t="shared" si="45"/>
        <v>0</v>
      </c>
      <c r="Q50" s="5">
        <f t="shared" si="45"/>
        <v>0</v>
      </c>
      <c r="R50" s="5">
        <f t="shared" si="45"/>
        <v>0</v>
      </c>
      <c r="S50" s="5">
        <f t="shared" si="45"/>
        <v>0</v>
      </c>
      <c r="T50" s="5">
        <f t="shared" si="45"/>
        <v>65217.200000000004</v>
      </c>
      <c r="U50" s="5">
        <f t="shared" si="45"/>
        <v>21074.7</v>
      </c>
      <c r="V50" s="5">
        <f t="shared" si="45"/>
        <v>878.2</v>
      </c>
      <c r="W50" s="5">
        <f t="shared" si="45"/>
        <v>43264.299999999996</v>
      </c>
      <c r="X50" s="54"/>
      <c r="Y50" s="54"/>
      <c r="Z50" s="11"/>
    </row>
    <row r="51" spans="1:26" s="7" customFormat="1" ht="47.25">
      <c r="A51" s="2" t="s">
        <v>16</v>
      </c>
      <c r="B51" s="3">
        <v>918</v>
      </c>
      <c r="C51" s="4" t="s">
        <v>56</v>
      </c>
      <c r="D51" s="5">
        <f>D52+D53+D54+D55+D56+D57+D59+D58</f>
        <v>51988.800000000003</v>
      </c>
      <c r="E51" s="5">
        <f t="shared" ref="E51:W51" si="46">E52+E53+E54+E55+E56+E57+E59+E58</f>
        <v>21074.7</v>
      </c>
      <c r="F51" s="5">
        <f t="shared" si="46"/>
        <v>878.2</v>
      </c>
      <c r="G51" s="5">
        <f t="shared" si="46"/>
        <v>30035.899999999998</v>
      </c>
      <c r="H51" s="5">
        <f t="shared" si="46"/>
        <v>65217.200000000004</v>
      </c>
      <c r="I51" s="5">
        <f t="shared" si="46"/>
        <v>21074.7</v>
      </c>
      <c r="J51" s="5">
        <f t="shared" si="46"/>
        <v>878.2</v>
      </c>
      <c r="K51" s="5">
        <f t="shared" si="46"/>
        <v>43264.299999999996</v>
      </c>
      <c r="L51" s="5">
        <f t="shared" si="46"/>
        <v>0</v>
      </c>
      <c r="M51" s="5">
        <f t="shared" si="46"/>
        <v>0</v>
      </c>
      <c r="N51" s="5">
        <f t="shared" si="46"/>
        <v>0</v>
      </c>
      <c r="O51" s="5">
        <f t="shared" si="46"/>
        <v>0</v>
      </c>
      <c r="P51" s="5">
        <f t="shared" si="46"/>
        <v>0</v>
      </c>
      <c r="Q51" s="5">
        <f t="shared" si="46"/>
        <v>0</v>
      </c>
      <c r="R51" s="5">
        <f t="shared" si="46"/>
        <v>0</v>
      </c>
      <c r="S51" s="5">
        <f t="shared" si="46"/>
        <v>0</v>
      </c>
      <c r="T51" s="5">
        <f t="shared" si="46"/>
        <v>65217.200000000004</v>
      </c>
      <c r="U51" s="5">
        <f t="shared" si="46"/>
        <v>21074.7</v>
      </c>
      <c r="V51" s="5">
        <f t="shared" si="46"/>
        <v>878.2</v>
      </c>
      <c r="W51" s="5">
        <f t="shared" si="46"/>
        <v>43264.299999999996</v>
      </c>
      <c r="X51" s="54"/>
      <c r="Y51" s="54"/>
      <c r="Z51" s="11"/>
    </row>
    <row r="52" spans="1:26" s="7" customFormat="1" ht="131.25">
      <c r="A52" s="20" t="s">
        <v>58</v>
      </c>
      <c r="B52" s="3">
        <v>918</v>
      </c>
      <c r="C52" s="4" t="s">
        <v>56</v>
      </c>
      <c r="D52" s="21">
        <f t="shared" ref="D52:D58" si="47">SUM(E52:G52)</f>
        <v>4581.5</v>
      </c>
      <c r="E52" s="24">
        <v>0</v>
      </c>
      <c r="F52" s="24">
        <v>0</v>
      </c>
      <c r="G52" s="26">
        <v>4581.5</v>
      </c>
      <c r="H52" s="21">
        <f t="shared" ref="H52:H58" si="48">SUM(I52:K52)</f>
        <v>4581.5</v>
      </c>
      <c r="I52" s="24">
        <v>0</v>
      </c>
      <c r="J52" s="24">
        <v>0</v>
      </c>
      <c r="K52" s="26">
        <v>4581.5</v>
      </c>
      <c r="L52" s="21">
        <f t="shared" ref="L52:L58" si="49">SUM(M52:O52)</f>
        <v>0</v>
      </c>
      <c r="M52" s="24">
        <v>0</v>
      </c>
      <c r="N52" s="24">
        <v>0</v>
      </c>
      <c r="O52" s="24">
        <v>0</v>
      </c>
      <c r="P52" s="21">
        <f t="shared" ref="P52:P58" si="50">SUM(Q52:S52)</f>
        <v>0</v>
      </c>
      <c r="Q52" s="24">
        <v>0</v>
      </c>
      <c r="R52" s="24">
        <v>0</v>
      </c>
      <c r="S52" s="24">
        <v>0</v>
      </c>
      <c r="T52" s="21">
        <f t="shared" ref="T52:T58" si="51">SUM(U52:W52)</f>
        <v>4581.5</v>
      </c>
      <c r="U52" s="21">
        <f t="shared" ref="U52:U58" si="52">I52</f>
        <v>0</v>
      </c>
      <c r="V52" s="21">
        <f t="shared" ref="V52:V58" si="53">J52</f>
        <v>0</v>
      </c>
      <c r="W52" s="21">
        <f t="shared" ref="W52:W58" si="54">K52</f>
        <v>4581.5</v>
      </c>
      <c r="X52" s="25"/>
      <c r="Y52" s="25"/>
      <c r="Z52" s="14" t="s">
        <v>59</v>
      </c>
    </row>
    <row r="53" spans="1:26" s="7" customFormat="1" ht="131.25">
      <c r="A53" s="20" t="s">
        <v>60</v>
      </c>
      <c r="B53" s="3">
        <v>918</v>
      </c>
      <c r="C53" s="4" t="s">
        <v>56</v>
      </c>
      <c r="D53" s="21">
        <f t="shared" si="47"/>
        <v>3442.5</v>
      </c>
      <c r="E53" s="24">
        <v>0</v>
      </c>
      <c r="F53" s="24">
        <v>0</v>
      </c>
      <c r="G53" s="26">
        <v>3442.5</v>
      </c>
      <c r="H53" s="21">
        <f t="shared" si="48"/>
        <v>3442.5</v>
      </c>
      <c r="I53" s="24">
        <v>0</v>
      </c>
      <c r="J53" s="24">
        <v>0</v>
      </c>
      <c r="K53" s="24">
        <v>3442.5</v>
      </c>
      <c r="L53" s="21">
        <f t="shared" si="49"/>
        <v>0</v>
      </c>
      <c r="M53" s="24">
        <v>0</v>
      </c>
      <c r="N53" s="24">
        <v>0</v>
      </c>
      <c r="O53" s="24">
        <v>0</v>
      </c>
      <c r="P53" s="21">
        <f t="shared" si="50"/>
        <v>0</v>
      </c>
      <c r="Q53" s="24">
        <v>0</v>
      </c>
      <c r="R53" s="24">
        <v>0</v>
      </c>
      <c r="S53" s="24">
        <v>0</v>
      </c>
      <c r="T53" s="21">
        <f t="shared" si="51"/>
        <v>3442.5</v>
      </c>
      <c r="U53" s="21">
        <f t="shared" si="52"/>
        <v>0</v>
      </c>
      <c r="V53" s="21">
        <f t="shared" si="53"/>
        <v>0</v>
      </c>
      <c r="W53" s="21">
        <f t="shared" si="54"/>
        <v>3442.5</v>
      </c>
      <c r="X53" s="25"/>
      <c r="Y53" s="25"/>
      <c r="Z53" s="14" t="s">
        <v>59</v>
      </c>
    </row>
    <row r="54" spans="1:26" s="7" customFormat="1" ht="112.5">
      <c r="A54" s="30" t="s">
        <v>61</v>
      </c>
      <c r="B54" s="3">
        <v>918</v>
      </c>
      <c r="C54" s="4" t="s">
        <v>56</v>
      </c>
      <c r="D54" s="21">
        <f t="shared" si="47"/>
        <v>8921.2000000000007</v>
      </c>
      <c r="E54" s="24">
        <v>0</v>
      </c>
      <c r="F54" s="24">
        <v>0</v>
      </c>
      <c r="G54" s="26">
        <v>8921.2000000000007</v>
      </c>
      <c r="H54" s="21">
        <f t="shared" si="48"/>
        <v>8921.2000000000007</v>
      </c>
      <c r="I54" s="24">
        <v>0</v>
      </c>
      <c r="J54" s="24">
        <v>0</v>
      </c>
      <c r="K54" s="26">
        <v>8921.2000000000007</v>
      </c>
      <c r="L54" s="21">
        <f t="shared" si="49"/>
        <v>0</v>
      </c>
      <c r="M54" s="24">
        <v>0</v>
      </c>
      <c r="N54" s="24">
        <v>0</v>
      </c>
      <c r="O54" s="24">
        <v>0</v>
      </c>
      <c r="P54" s="21">
        <f t="shared" si="50"/>
        <v>0</v>
      </c>
      <c r="Q54" s="24">
        <v>0</v>
      </c>
      <c r="R54" s="24">
        <v>0</v>
      </c>
      <c r="S54" s="24">
        <v>0</v>
      </c>
      <c r="T54" s="21">
        <f t="shared" si="51"/>
        <v>8921.2000000000007</v>
      </c>
      <c r="U54" s="21">
        <f t="shared" si="52"/>
        <v>0</v>
      </c>
      <c r="V54" s="21">
        <f t="shared" si="53"/>
        <v>0</v>
      </c>
      <c r="W54" s="21">
        <f t="shared" si="54"/>
        <v>8921.2000000000007</v>
      </c>
      <c r="X54" s="25"/>
      <c r="Y54" s="25"/>
      <c r="Z54" s="14" t="s">
        <v>59</v>
      </c>
    </row>
    <row r="55" spans="1:26" s="7" customFormat="1" ht="83.25" customHeight="1">
      <c r="A55" s="30" t="s">
        <v>62</v>
      </c>
      <c r="B55" s="3">
        <v>918</v>
      </c>
      <c r="C55" s="4" t="s">
        <v>56</v>
      </c>
      <c r="D55" s="21">
        <f t="shared" si="47"/>
        <v>7157.9</v>
      </c>
      <c r="E55" s="24">
        <v>0</v>
      </c>
      <c r="F55" s="24">
        <v>0</v>
      </c>
      <c r="G55" s="26">
        <v>7157.9</v>
      </c>
      <c r="H55" s="21">
        <f t="shared" si="48"/>
        <v>7157.9</v>
      </c>
      <c r="I55" s="24">
        <v>0</v>
      </c>
      <c r="J55" s="24">
        <v>0</v>
      </c>
      <c r="K55" s="24">
        <v>7157.9</v>
      </c>
      <c r="L55" s="21">
        <f t="shared" si="49"/>
        <v>0</v>
      </c>
      <c r="M55" s="24">
        <v>0</v>
      </c>
      <c r="N55" s="24">
        <v>0</v>
      </c>
      <c r="O55" s="24">
        <v>0</v>
      </c>
      <c r="P55" s="21">
        <f t="shared" si="50"/>
        <v>0</v>
      </c>
      <c r="Q55" s="24">
        <v>0</v>
      </c>
      <c r="R55" s="24">
        <v>0</v>
      </c>
      <c r="S55" s="24">
        <v>0</v>
      </c>
      <c r="T55" s="21">
        <f t="shared" si="51"/>
        <v>7157.9</v>
      </c>
      <c r="U55" s="21">
        <f t="shared" si="52"/>
        <v>0</v>
      </c>
      <c r="V55" s="21">
        <f t="shared" si="53"/>
        <v>0</v>
      </c>
      <c r="W55" s="21">
        <f t="shared" si="54"/>
        <v>7157.9</v>
      </c>
      <c r="X55" s="25"/>
      <c r="Y55" s="25"/>
      <c r="Z55" s="14" t="s">
        <v>59</v>
      </c>
    </row>
    <row r="56" spans="1:26" s="7" customFormat="1" ht="131.25">
      <c r="A56" s="20" t="s">
        <v>63</v>
      </c>
      <c r="B56" s="3">
        <v>918</v>
      </c>
      <c r="C56" s="4" t="s">
        <v>56</v>
      </c>
      <c r="D56" s="21">
        <f t="shared" si="47"/>
        <v>3442.5</v>
      </c>
      <c r="E56" s="24">
        <v>0</v>
      </c>
      <c r="F56" s="24">
        <v>0</v>
      </c>
      <c r="G56" s="26">
        <v>3442.5</v>
      </c>
      <c r="H56" s="21">
        <f t="shared" si="48"/>
        <v>3442.5</v>
      </c>
      <c r="I56" s="24">
        <v>0</v>
      </c>
      <c r="J56" s="24">
        <v>0</v>
      </c>
      <c r="K56" s="26">
        <v>3442.5</v>
      </c>
      <c r="L56" s="21">
        <f t="shared" si="49"/>
        <v>0</v>
      </c>
      <c r="M56" s="24">
        <v>0</v>
      </c>
      <c r="N56" s="24">
        <v>0</v>
      </c>
      <c r="O56" s="24">
        <v>0</v>
      </c>
      <c r="P56" s="21">
        <f t="shared" si="50"/>
        <v>0</v>
      </c>
      <c r="Q56" s="24">
        <v>0</v>
      </c>
      <c r="R56" s="24">
        <v>0</v>
      </c>
      <c r="S56" s="24">
        <v>0</v>
      </c>
      <c r="T56" s="21">
        <f t="shared" si="51"/>
        <v>3442.5</v>
      </c>
      <c r="U56" s="21">
        <f t="shared" si="52"/>
        <v>0</v>
      </c>
      <c r="V56" s="21">
        <f t="shared" si="53"/>
        <v>0</v>
      </c>
      <c r="W56" s="21">
        <f t="shared" si="54"/>
        <v>3442.5</v>
      </c>
      <c r="X56" s="25"/>
      <c r="Y56" s="25"/>
      <c r="Z56" s="14" t="s">
        <v>64</v>
      </c>
    </row>
    <row r="57" spans="1:26" s="7" customFormat="1" ht="56.25">
      <c r="A57" s="20" t="s">
        <v>65</v>
      </c>
      <c r="B57" s="3">
        <v>918</v>
      </c>
      <c r="C57" s="4" t="s">
        <v>56</v>
      </c>
      <c r="D57" s="21">
        <f t="shared" si="47"/>
        <v>1089</v>
      </c>
      <c r="E57" s="24">
        <v>0</v>
      </c>
      <c r="F57" s="24">
        <v>0</v>
      </c>
      <c r="G57" s="24">
        <v>1089</v>
      </c>
      <c r="H57" s="21">
        <f t="shared" si="48"/>
        <v>1089</v>
      </c>
      <c r="I57" s="24">
        <v>0</v>
      </c>
      <c r="J57" s="24">
        <v>0</v>
      </c>
      <c r="K57" s="24">
        <v>1089</v>
      </c>
      <c r="L57" s="21">
        <f t="shared" si="49"/>
        <v>0</v>
      </c>
      <c r="M57" s="24">
        <v>0</v>
      </c>
      <c r="N57" s="24">
        <v>0</v>
      </c>
      <c r="O57" s="24">
        <v>0</v>
      </c>
      <c r="P57" s="21">
        <f t="shared" si="50"/>
        <v>0</v>
      </c>
      <c r="Q57" s="24">
        <v>0</v>
      </c>
      <c r="R57" s="24">
        <v>0</v>
      </c>
      <c r="S57" s="24">
        <v>0</v>
      </c>
      <c r="T57" s="21">
        <f t="shared" si="51"/>
        <v>1089</v>
      </c>
      <c r="U57" s="21">
        <f t="shared" si="52"/>
        <v>0</v>
      </c>
      <c r="V57" s="21">
        <f t="shared" si="53"/>
        <v>0</v>
      </c>
      <c r="W57" s="21">
        <f t="shared" si="54"/>
        <v>1089</v>
      </c>
      <c r="X57" s="25"/>
      <c r="Y57" s="25"/>
      <c r="Z57" s="14" t="s">
        <v>66</v>
      </c>
    </row>
    <row r="58" spans="1:26" s="7" customFormat="1" ht="99" customHeight="1">
      <c r="A58" s="20" t="s">
        <v>126</v>
      </c>
      <c r="B58" s="3">
        <v>918</v>
      </c>
      <c r="C58" s="4" t="s">
        <v>56</v>
      </c>
      <c r="D58" s="21">
        <f t="shared" si="47"/>
        <v>0</v>
      </c>
      <c r="E58" s="24">
        <v>0</v>
      </c>
      <c r="F58" s="24">
        <v>0</v>
      </c>
      <c r="G58" s="24">
        <v>0</v>
      </c>
      <c r="H58" s="21">
        <f t="shared" si="48"/>
        <v>13228.4</v>
      </c>
      <c r="I58" s="24">
        <v>0</v>
      </c>
      <c r="J58" s="24">
        <v>0</v>
      </c>
      <c r="K58" s="24">
        <v>13228.4</v>
      </c>
      <c r="L58" s="21">
        <f t="shared" si="49"/>
        <v>0</v>
      </c>
      <c r="M58" s="24">
        <v>0</v>
      </c>
      <c r="N58" s="24">
        <v>0</v>
      </c>
      <c r="O58" s="24">
        <v>0</v>
      </c>
      <c r="P58" s="21">
        <f t="shared" si="50"/>
        <v>0</v>
      </c>
      <c r="Q58" s="24">
        <v>0</v>
      </c>
      <c r="R58" s="24">
        <v>0</v>
      </c>
      <c r="S58" s="24">
        <v>0</v>
      </c>
      <c r="T58" s="21">
        <f t="shared" si="51"/>
        <v>13228.4</v>
      </c>
      <c r="U58" s="21">
        <f t="shared" si="52"/>
        <v>0</v>
      </c>
      <c r="V58" s="21">
        <f t="shared" si="53"/>
        <v>0</v>
      </c>
      <c r="W58" s="21">
        <f t="shared" si="54"/>
        <v>13228.4</v>
      </c>
      <c r="X58" s="25"/>
      <c r="Y58" s="25"/>
      <c r="Z58" s="14"/>
    </row>
    <row r="59" spans="1:26" s="7" customFormat="1" ht="31.5">
      <c r="A59" s="31" t="s">
        <v>67</v>
      </c>
      <c r="B59" s="32">
        <v>918</v>
      </c>
      <c r="C59" s="33" t="s">
        <v>56</v>
      </c>
      <c r="D59" s="5">
        <f>D60</f>
        <v>23354.2</v>
      </c>
      <c r="E59" s="5">
        <f t="shared" ref="E59:W59" si="55">E60</f>
        <v>21074.7</v>
      </c>
      <c r="F59" s="5">
        <f t="shared" si="55"/>
        <v>878.2</v>
      </c>
      <c r="G59" s="5">
        <f t="shared" si="55"/>
        <v>1401.3</v>
      </c>
      <c r="H59" s="5">
        <f t="shared" si="55"/>
        <v>23354.2</v>
      </c>
      <c r="I59" s="5">
        <f t="shared" si="55"/>
        <v>21074.7</v>
      </c>
      <c r="J59" s="5">
        <f t="shared" si="55"/>
        <v>878.2</v>
      </c>
      <c r="K59" s="5">
        <f t="shared" si="55"/>
        <v>1401.3</v>
      </c>
      <c r="L59" s="5">
        <f t="shared" si="55"/>
        <v>0</v>
      </c>
      <c r="M59" s="5">
        <f t="shared" si="55"/>
        <v>0</v>
      </c>
      <c r="N59" s="5">
        <f t="shared" si="55"/>
        <v>0</v>
      </c>
      <c r="O59" s="5">
        <f t="shared" si="55"/>
        <v>0</v>
      </c>
      <c r="P59" s="5">
        <f t="shared" si="55"/>
        <v>0</v>
      </c>
      <c r="Q59" s="5">
        <f t="shared" si="55"/>
        <v>0</v>
      </c>
      <c r="R59" s="5">
        <f t="shared" si="55"/>
        <v>0</v>
      </c>
      <c r="S59" s="5">
        <f t="shared" si="55"/>
        <v>0</v>
      </c>
      <c r="T59" s="5">
        <f t="shared" si="55"/>
        <v>23354.2</v>
      </c>
      <c r="U59" s="5">
        <f t="shared" si="55"/>
        <v>21074.7</v>
      </c>
      <c r="V59" s="5">
        <f t="shared" si="55"/>
        <v>878.2</v>
      </c>
      <c r="W59" s="5">
        <f t="shared" si="55"/>
        <v>1401.3</v>
      </c>
      <c r="X59" s="54"/>
      <c r="Y59" s="54"/>
      <c r="Z59" s="34"/>
    </row>
    <row r="60" spans="1:26" s="7" customFormat="1" ht="150">
      <c r="A60" s="2" t="s">
        <v>68</v>
      </c>
      <c r="B60" s="35" t="s">
        <v>69</v>
      </c>
      <c r="C60" s="35" t="s">
        <v>56</v>
      </c>
      <c r="D60" s="21">
        <f>SUM(E60:G60)</f>
        <v>23354.2</v>
      </c>
      <c r="E60" s="24">
        <v>21074.7</v>
      </c>
      <c r="F60" s="24">
        <v>878.2</v>
      </c>
      <c r="G60" s="24">
        <v>1401.3</v>
      </c>
      <c r="H60" s="21">
        <f>SUM(I60:K60)</f>
        <v>23354.2</v>
      </c>
      <c r="I60" s="24">
        <v>21074.7</v>
      </c>
      <c r="J60" s="24">
        <v>878.2</v>
      </c>
      <c r="K60" s="24">
        <v>1401.3</v>
      </c>
      <c r="L60" s="21">
        <f>SUM(M60:O60)</f>
        <v>0</v>
      </c>
      <c r="M60" s="24">
        <v>0</v>
      </c>
      <c r="N60" s="24">
        <v>0</v>
      </c>
      <c r="O60" s="24">
        <v>0</v>
      </c>
      <c r="P60" s="21">
        <f>SUM(Q60:S60)</f>
        <v>0</v>
      </c>
      <c r="Q60" s="24">
        <v>0</v>
      </c>
      <c r="R60" s="24">
        <v>0</v>
      </c>
      <c r="S60" s="24">
        <v>0</v>
      </c>
      <c r="T60" s="21">
        <f>SUM(U60:W60)</f>
        <v>23354.2</v>
      </c>
      <c r="U60" s="21">
        <f t="shared" ref="U60" si="56">I60</f>
        <v>21074.7</v>
      </c>
      <c r="V60" s="21">
        <f t="shared" ref="V60" si="57">J60</f>
        <v>878.2</v>
      </c>
      <c r="W60" s="21">
        <f t="shared" ref="W60" si="58">K60</f>
        <v>1401.3</v>
      </c>
      <c r="X60" s="25"/>
      <c r="Y60" s="25"/>
      <c r="Z60" s="14" t="s">
        <v>70</v>
      </c>
    </row>
    <row r="61" spans="1:26" s="7" customFormat="1" ht="69" customHeight="1">
      <c r="A61" s="15" t="s">
        <v>71</v>
      </c>
      <c r="B61" s="4"/>
      <c r="C61" s="4" t="s">
        <v>56</v>
      </c>
      <c r="D61" s="5">
        <f>D62</f>
        <v>97831.1</v>
      </c>
      <c r="E61" s="5">
        <f t="shared" ref="E61:W61" si="59">E62</f>
        <v>74203.199999999997</v>
      </c>
      <c r="F61" s="5">
        <f t="shared" si="59"/>
        <v>17574.400000000001</v>
      </c>
      <c r="G61" s="5">
        <f t="shared" si="59"/>
        <v>6053.5</v>
      </c>
      <c r="H61" s="5">
        <f t="shared" si="59"/>
        <v>192977.2</v>
      </c>
      <c r="I61" s="5">
        <f t="shared" si="59"/>
        <v>74203.199999999997</v>
      </c>
      <c r="J61" s="5">
        <f t="shared" si="59"/>
        <v>112720.5</v>
      </c>
      <c r="K61" s="5">
        <f t="shared" si="59"/>
        <v>6053.5</v>
      </c>
      <c r="L61" s="5">
        <f t="shared" si="59"/>
        <v>0</v>
      </c>
      <c r="M61" s="5">
        <f t="shared" si="59"/>
        <v>0</v>
      </c>
      <c r="N61" s="5">
        <f t="shared" si="59"/>
        <v>0</v>
      </c>
      <c r="O61" s="5">
        <f t="shared" si="59"/>
        <v>0</v>
      </c>
      <c r="P61" s="5">
        <f t="shared" si="59"/>
        <v>53418.7</v>
      </c>
      <c r="Q61" s="5">
        <f t="shared" si="59"/>
        <v>40598.199999999997</v>
      </c>
      <c r="R61" s="5">
        <f t="shared" si="59"/>
        <v>9615.2999999999993</v>
      </c>
      <c r="S61" s="5">
        <f t="shared" si="59"/>
        <v>3205.2</v>
      </c>
      <c r="T61" s="5">
        <f t="shared" si="59"/>
        <v>192977.2</v>
      </c>
      <c r="U61" s="5">
        <f t="shared" si="59"/>
        <v>74203.199999999997</v>
      </c>
      <c r="V61" s="5">
        <f t="shared" si="59"/>
        <v>112720.5</v>
      </c>
      <c r="W61" s="5">
        <f t="shared" si="59"/>
        <v>6053.5</v>
      </c>
      <c r="X61" s="54"/>
      <c r="Y61" s="54"/>
      <c r="Z61" s="11"/>
    </row>
    <row r="62" spans="1:26" s="7" customFormat="1" ht="47.25">
      <c r="A62" s="2" t="s">
        <v>16</v>
      </c>
      <c r="B62" s="3">
        <v>918</v>
      </c>
      <c r="C62" s="4" t="s">
        <v>56</v>
      </c>
      <c r="D62" s="5">
        <f>D63+D64</f>
        <v>97831.1</v>
      </c>
      <c r="E62" s="5">
        <f t="shared" ref="E62:W62" si="60">E63+E64</f>
        <v>74203.199999999997</v>
      </c>
      <c r="F62" s="5">
        <f t="shared" si="60"/>
        <v>17574.400000000001</v>
      </c>
      <c r="G62" s="5">
        <f t="shared" si="60"/>
        <v>6053.5</v>
      </c>
      <c r="H62" s="5">
        <f>H63+H64</f>
        <v>192977.2</v>
      </c>
      <c r="I62" s="5">
        <f t="shared" si="60"/>
        <v>74203.199999999997</v>
      </c>
      <c r="J62" s="5">
        <f t="shared" si="60"/>
        <v>112720.5</v>
      </c>
      <c r="K62" s="5">
        <f t="shared" si="60"/>
        <v>6053.5</v>
      </c>
      <c r="L62" s="5">
        <f t="shared" si="60"/>
        <v>0</v>
      </c>
      <c r="M62" s="5">
        <f t="shared" si="60"/>
        <v>0</v>
      </c>
      <c r="N62" s="5">
        <f t="shared" si="60"/>
        <v>0</v>
      </c>
      <c r="O62" s="5">
        <f t="shared" si="60"/>
        <v>0</v>
      </c>
      <c r="P62" s="5">
        <f t="shared" si="60"/>
        <v>53418.7</v>
      </c>
      <c r="Q62" s="5">
        <f t="shared" si="60"/>
        <v>40598.199999999997</v>
      </c>
      <c r="R62" s="5">
        <f t="shared" si="60"/>
        <v>9615.2999999999993</v>
      </c>
      <c r="S62" s="5">
        <f t="shared" si="60"/>
        <v>3205.2</v>
      </c>
      <c r="T62" s="5">
        <f t="shared" si="60"/>
        <v>192977.2</v>
      </c>
      <c r="U62" s="5">
        <f t="shared" si="60"/>
        <v>74203.199999999997</v>
      </c>
      <c r="V62" s="5">
        <f t="shared" si="60"/>
        <v>112720.5</v>
      </c>
      <c r="W62" s="5">
        <f t="shared" si="60"/>
        <v>6053.5</v>
      </c>
      <c r="X62" s="54"/>
      <c r="Y62" s="54"/>
      <c r="Z62" s="11"/>
    </row>
    <row r="63" spans="1:26" s="7" customFormat="1" ht="37.5">
      <c r="A63" s="36" t="s">
        <v>72</v>
      </c>
      <c r="B63" s="3">
        <v>918</v>
      </c>
      <c r="C63" s="4" t="s">
        <v>56</v>
      </c>
      <c r="D63" s="21">
        <f>SUM(E63:G63)</f>
        <v>195.3</v>
      </c>
      <c r="E63" s="24">
        <v>0</v>
      </c>
      <c r="F63" s="24">
        <v>0</v>
      </c>
      <c r="G63" s="26">
        <v>195.3</v>
      </c>
      <c r="H63" s="21">
        <f>SUM(I63:K63)</f>
        <v>195.3</v>
      </c>
      <c r="I63" s="24">
        <v>0</v>
      </c>
      <c r="J63" s="24">
        <v>0</v>
      </c>
      <c r="K63" s="26">
        <v>195.3</v>
      </c>
      <c r="L63" s="21">
        <f>SUM(M63:O63)</f>
        <v>0</v>
      </c>
      <c r="M63" s="24">
        <v>0</v>
      </c>
      <c r="N63" s="26">
        <v>0</v>
      </c>
      <c r="O63" s="26">
        <v>0</v>
      </c>
      <c r="P63" s="21">
        <f>SUM(Q63:S63)</f>
        <v>0</v>
      </c>
      <c r="Q63" s="24">
        <v>0</v>
      </c>
      <c r="R63" s="26">
        <v>0</v>
      </c>
      <c r="S63" s="26">
        <v>0</v>
      </c>
      <c r="T63" s="21">
        <f>SUM(U63:W63)</f>
        <v>195.3</v>
      </c>
      <c r="U63" s="21">
        <f t="shared" ref="U63" si="61">I63</f>
        <v>0</v>
      </c>
      <c r="V63" s="21">
        <f t="shared" ref="V63" si="62">J63</f>
        <v>0</v>
      </c>
      <c r="W63" s="21">
        <f t="shared" ref="W63" si="63">K63</f>
        <v>195.3</v>
      </c>
      <c r="X63" s="25">
        <v>2023</v>
      </c>
      <c r="Y63" s="25"/>
      <c r="Z63" s="14" t="s">
        <v>73</v>
      </c>
    </row>
    <row r="64" spans="1:26" s="7" customFormat="1" ht="47.25">
      <c r="A64" s="2" t="s">
        <v>74</v>
      </c>
      <c r="B64" s="3">
        <v>918</v>
      </c>
      <c r="C64" s="4" t="s">
        <v>56</v>
      </c>
      <c r="D64" s="5">
        <f>D65</f>
        <v>97635.8</v>
      </c>
      <c r="E64" s="5">
        <f t="shared" ref="E64:Z64" si="64">E65</f>
        <v>74203.199999999997</v>
      </c>
      <c r="F64" s="5">
        <f t="shared" si="64"/>
        <v>17574.400000000001</v>
      </c>
      <c r="G64" s="5">
        <f t="shared" si="64"/>
        <v>5858.2</v>
      </c>
      <c r="H64" s="5">
        <f>H65</f>
        <v>192781.90000000002</v>
      </c>
      <c r="I64" s="5">
        <f t="shared" si="64"/>
        <v>74203.199999999997</v>
      </c>
      <c r="J64" s="5">
        <f t="shared" si="64"/>
        <v>112720.5</v>
      </c>
      <c r="K64" s="5">
        <f t="shared" si="64"/>
        <v>5858.2</v>
      </c>
      <c r="L64" s="5">
        <f t="shared" si="64"/>
        <v>0</v>
      </c>
      <c r="M64" s="5">
        <f t="shared" si="64"/>
        <v>0</v>
      </c>
      <c r="N64" s="5">
        <f t="shared" si="64"/>
        <v>0</v>
      </c>
      <c r="O64" s="5">
        <f t="shared" si="64"/>
        <v>0</v>
      </c>
      <c r="P64" s="5">
        <f t="shared" si="64"/>
        <v>53418.7</v>
      </c>
      <c r="Q64" s="5">
        <f t="shared" si="64"/>
        <v>40598.199999999997</v>
      </c>
      <c r="R64" s="5">
        <f t="shared" si="64"/>
        <v>9615.2999999999993</v>
      </c>
      <c r="S64" s="5">
        <f t="shared" si="64"/>
        <v>3205.2</v>
      </c>
      <c r="T64" s="5">
        <f t="shared" si="64"/>
        <v>192781.90000000002</v>
      </c>
      <c r="U64" s="5">
        <f t="shared" si="64"/>
        <v>74203.199999999997</v>
      </c>
      <c r="V64" s="5">
        <f t="shared" si="64"/>
        <v>112720.5</v>
      </c>
      <c r="W64" s="5">
        <f t="shared" si="64"/>
        <v>5858.2</v>
      </c>
      <c r="X64" s="54">
        <f t="shared" si="64"/>
        <v>2023</v>
      </c>
      <c r="Y64" s="54"/>
      <c r="Z64" s="37" t="str">
        <f t="shared" si="64"/>
        <v>Заключен МК №30 с ООО "Сочистрой-АРД".
        Заключен муниципальный контракт № 139  с ФБУ"РосСтройКонтракт" на проведение строительного контроля на объекте</v>
      </c>
    </row>
    <row r="65" spans="1:26" s="7" customFormat="1" ht="56.25">
      <c r="A65" s="2" t="s">
        <v>72</v>
      </c>
      <c r="B65" s="3">
        <v>918</v>
      </c>
      <c r="C65" s="4" t="s">
        <v>56</v>
      </c>
      <c r="D65" s="21">
        <f>SUM(E65:G65)</f>
        <v>97635.8</v>
      </c>
      <c r="E65" s="24">
        <v>74203.199999999997</v>
      </c>
      <c r="F65" s="24">
        <v>17574.400000000001</v>
      </c>
      <c r="G65" s="24">
        <v>5858.2</v>
      </c>
      <c r="H65" s="21">
        <f>SUM(I65:K65)</f>
        <v>192781.90000000002</v>
      </c>
      <c r="I65" s="24">
        <v>74203.199999999997</v>
      </c>
      <c r="J65" s="24">
        <v>112720.5</v>
      </c>
      <c r="K65" s="24">
        <v>5858.2</v>
      </c>
      <c r="L65" s="21">
        <f>SUM(M65:O65)</f>
        <v>0</v>
      </c>
      <c r="M65" s="24">
        <v>0</v>
      </c>
      <c r="N65" s="26">
        <v>0</v>
      </c>
      <c r="O65" s="26">
        <v>0</v>
      </c>
      <c r="P65" s="21">
        <f>SUM(Q65:S65)</f>
        <v>53418.7</v>
      </c>
      <c r="Q65" s="24">
        <v>40598.199999999997</v>
      </c>
      <c r="R65" s="24">
        <v>9615.2999999999993</v>
      </c>
      <c r="S65" s="24">
        <v>3205.2</v>
      </c>
      <c r="T65" s="21">
        <f>SUM(U65:W65)</f>
        <v>192781.90000000002</v>
      </c>
      <c r="U65" s="21">
        <f t="shared" ref="U65" si="65">I65</f>
        <v>74203.199999999997</v>
      </c>
      <c r="V65" s="21">
        <f t="shared" ref="V65" si="66">J65</f>
        <v>112720.5</v>
      </c>
      <c r="W65" s="21">
        <f t="shared" ref="W65" si="67">K65</f>
        <v>5858.2</v>
      </c>
      <c r="X65" s="25">
        <v>2023</v>
      </c>
      <c r="Y65" s="25"/>
      <c r="Z65" s="14" t="s">
        <v>75</v>
      </c>
    </row>
    <row r="66" spans="1:26" s="7" customFormat="1">
      <c r="A66" s="2" t="s">
        <v>22</v>
      </c>
      <c r="B66" s="3"/>
      <c r="C66" s="4" t="s">
        <v>76</v>
      </c>
      <c r="D66" s="5">
        <f>D67+D77</f>
        <v>865123.9</v>
      </c>
      <c r="E66" s="5">
        <f t="shared" ref="E66:W66" si="68">E67+E77</f>
        <v>571317.1</v>
      </c>
      <c r="F66" s="5">
        <f t="shared" si="68"/>
        <v>173113</v>
      </c>
      <c r="G66" s="5">
        <f t="shared" si="68"/>
        <v>120693.79999999999</v>
      </c>
      <c r="H66" s="5">
        <f t="shared" si="68"/>
        <v>852503.2</v>
      </c>
      <c r="I66" s="5">
        <f t="shared" si="68"/>
        <v>571317.1</v>
      </c>
      <c r="J66" s="5">
        <f t="shared" si="68"/>
        <v>173113</v>
      </c>
      <c r="K66" s="5">
        <f t="shared" si="68"/>
        <v>108073.1</v>
      </c>
      <c r="L66" s="5">
        <f t="shared" si="68"/>
        <v>0</v>
      </c>
      <c r="M66" s="5">
        <f t="shared" si="68"/>
        <v>0</v>
      </c>
      <c r="N66" s="5">
        <f t="shared" si="68"/>
        <v>0</v>
      </c>
      <c r="O66" s="5">
        <f t="shared" si="68"/>
        <v>0</v>
      </c>
      <c r="P66" s="5">
        <f t="shared" si="68"/>
        <v>57287</v>
      </c>
      <c r="Q66" s="5">
        <f t="shared" si="68"/>
        <v>19856.2</v>
      </c>
      <c r="R66" s="5">
        <f t="shared" si="68"/>
        <v>33993.5</v>
      </c>
      <c r="S66" s="5">
        <f t="shared" si="68"/>
        <v>3437.3</v>
      </c>
      <c r="T66" s="5">
        <f t="shared" si="68"/>
        <v>852503.2</v>
      </c>
      <c r="U66" s="5">
        <f t="shared" si="68"/>
        <v>571317.1</v>
      </c>
      <c r="V66" s="5">
        <f t="shared" si="68"/>
        <v>173113</v>
      </c>
      <c r="W66" s="5">
        <f t="shared" si="68"/>
        <v>108073.1</v>
      </c>
      <c r="X66" s="54"/>
      <c r="Y66" s="54"/>
      <c r="Z66" s="11"/>
    </row>
    <row r="67" spans="1:26" s="7" customFormat="1" ht="68.25" customHeight="1">
      <c r="A67" s="15" t="s">
        <v>57</v>
      </c>
      <c r="B67" s="4"/>
      <c r="C67" s="4" t="s">
        <v>76</v>
      </c>
      <c r="D67" s="5">
        <f>D68</f>
        <v>360085.4</v>
      </c>
      <c r="E67" s="5">
        <f t="shared" ref="E67:W67" si="69">E68</f>
        <v>188242.4</v>
      </c>
      <c r="F67" s="5">
        <f t="shared" si="69"/>
        <v>82384.800000000003</v>
      </c>
      <c r="G67" s="5">
        <f t="shared" si="69"/>
        <v>89458.2</v>
      </c>
      <c r="H67" s="5">
        <f t="shared" si="69"/>
        <v>347464.7</v>
      </c>
      <c r="I67" s="5">
        <f t="shared" si="69"/>
        <v>188242.4</v>
      </c>
      <c r="J67" s="5">
        <f t="shared" si="69"/>
        <v>82384.800000000003</v>
      </c>
      <c r="K67" s="5">
        <f t="shared" si="69"/>
        <v>76837.5</v>
      </c>
      <c r="L67" s="5">
        <f t="shared" si="69"/>
        <v>0</v>
      </c>
      <c r="M67" s="5">
        <f t="shared" si="69"/>
        <v>0</v>
      </c>
      <c r="N67" s="5">
        <f t="shared" si="69"/>
        <v>0</v>
      </c>
      <c r="O67" s="5">
        <f t="shared" si="69"/>
        <v>0</v>
      </c>
      <c r="P67" s="5">
        <f t="shared" si="69"/>
        <v>57287</v>
      </c>
      <c r="Q67" s="5">
        <f t="shared" si="69"/>
        <v>19856.2</v>
      </c>
      <c r="R67" s="5">
        <f t="shared" si="69"/>
        <v>33993.5</v>
      </c>
      <c r="S67" s="5">
        <f t="shared" si="69"/>
        <v>3437.3</v>
      </c>
      <c r="T67" s="5">
        <f t="shared" si="69"/>
        <v>347464.7</v>
      </c>
      <c r="U67" s="5">
        <f t="shared" si="69"/>
        <v>188242.4</v>
      </c>
      <c r="V67" s="5">
        <f t="shared" si="69"/>
        <v>82384.800000000003</v>
      </c>
      <c r="W67" s="5">
        <f t="shared" si="69"/>
        <v>76837.5</v>
      </c>
      <c r="X67" s="54"/>
      <c r="Y67" s="54"/>
      <c r="Z67" s="34"/>
    </row>
    <row r="68" spans="1:26" s="7" customFormat="1" ht="47.25">
      <c r="A68" s="2" t="s">
        <v>16</v>
      </c>
      <c r="B68" s="3">
        <v>918</v>
      </c>
      <c r="C68" s="4" t="s">
        <v>76</v>
      </c>
      <c r="D68" s="5">
        <f>D69+D70+D71+D72+D73+D75+D74</f>
        <v>360085.4</v>
      </c>
      <c r="E68" s="5">
        <f t="shared" ref="E68:W68" si="70">E69+E70+E71+E72+E73+E75+E74</f>
        <v>188242.4</v>
      </c>
      <c r="F68" s="5">
        <f t="shared" si="70"/>
        <v>82384.800000000003</v>
      </c>
      <c r="G68" s="5">
        <f t="shared" si="70"/>
        <v>89458.2</v>
      </c>
      <c r="H68" s="5">
        <f>H69+H70+H71+H72+H73+H75+H74</f>
        <v>347464.7</v>
      </c>
      <c r="I68" s="5">
        <f t="shared" si="70"/>
        <v>188242.4</v>
      </c>
      <c r="J68" s="5">
        <f t="shared" si="70"/>
        <v>82384.800000000003</v>
      </c>
      <c r="K68" s="5">
        <f t="shared" si="70"/>
        <v>76837.5</v>
      </c>
      <c r="L68" s="5">
        <f t="shared" si="70"/>
        <v>0</v>
      </c>
      <c r="M68" s="5">
        <f t="shared" si="70"/>
        <v>0</v>
      </c>
      <c r="N68" s="5">
        <f t="shared" si="70"/>
        <v>0</v>
      </c>
      <c r="O68" s="5">
        <f t="shared" si="70"/>
        <v>0</v>
      </c>
      <c r="P68" s="5">
        <f t="shared" si="70"/>
        <v>57287</v>
      </c>
      <c r="Q68" s="5">
        <f t="shared" si="70"/>
        <v>19856.2</v>
      </c>
      <c r="R68" s="5">
        <f t="shared" si="70"/>
        <v>33993.5</v>
      </c>
      <c r="S68" s="5">
        <f t="shared" si="70"/>
        <v>3437.3</v>
      </c>
      <c r="T68" s="5">
        <f t="shared" si="70"/>
        <v>347464.7</v>
      </c>
      <c r="U68" s="5">
        <f t="shared" si="70"/>
        <v>188242.4</v>
      </c>
      <c r="V68" s="5">
        <f t="shared" si="70"/>
        <v>82384.800000000003</v>
      </c>
      <c r="W68" s="5">
        <f t="shared" si="70"/>
        <v>76837.5</v>
      </c>
      <c r="X68" s="54"/>
      <c r="Y68" s="54"/>
      <c r="Z68" s="34"/>
    </row>
    <row r="69" spans="1:26" s="7" customFormat="1" ht="93.75">
      <c r="A69" s="20" t="s">
        <v>77</v>
      </c>
      <c r="B69" s="3">
        <v>918</v>
      </c>
      <c r="C69" s="4" t="s">
        <v>76</v>
      </c>
      <c r="D69" s="21">
        <f t="shared" ref="D69:D74" si="71">SUM(E69:G69)</f>
        <v>12952.1</v>
      </c>
      <c r="E69" s="24">
        <v>0</v>
      </c>
      <c r="F69" s="24">
        <v>0</v>
      </c>
      <c r="G69" s="26">
        <v>12952.1</v>
      </c>
      <c r="H69" s="21">
        <f t="shared" ref="H69:H74" si="72">SUM(I69:K69)</f>
        <v>12952.1</v>
      </c>
      <c r="I69" s="24">
        <v>0</v>
      </c>
      <c r="J69" s="24">
        <v>0</v>
      </c>
      <c r="K69" s="26">
        <v>12952.1</v>
      </c>
      <c r="L69" s="21">
        <f t="shared" ref="L69:L74" si="73">SUM(M69:O69)</f>
        <v>0</v>
      </c>
      <c r="M69" s="24">
        <v>0</v>
      </c>
      <c r="N69" s="24">
        <v>0</v>
      </c>
      <c r="O69" s="26">
        <v>0</v>
      </c>
      <c r="P69" s="21">
        <f t="shared" ref="P69:P74" si="74">SUM(Q69:S69)</f>
        <v>0</v>
      </c>
      <c r="Q69" s="24">
        <v>0</v>
      </c>
      <c r="R69" s="24">
        <v>0</v>
      </c>
      <c r="S69" s="26">
        <v>0</v>
      </c>
      <c r="T69" s="21">
        <f t="shared" ref="T69:T74" si="75">SUM(U69:W69)</f>
        <v>12952.1</v>
      </c>
      <c r="U69" s="21">
        <f t="shared" ref="U69:U74" si="76">I69</f>
        <v>0</v>
      </c>
      <c r="V69" s="21">
        <f t="shared" ref="V69:V74" si="77">J69</f>
        <v>0</v>
      </c>
      <c r="W69" s="21">
        <f t="shared" ref="W69:W74" si="78">K69</f>
        <v>12952.1</v>
      </c>
      <c r="X69" s="25">
        <v>2022</v>
      </c>
      <c r="Y69" s="25"/>
      <c r="Z69" s="14" t="s">
        <v>78</v>
      </c>
    </row>
    <row r="70" spans="1:26" s="7" customFormat="1" ht="75">
      <c r="A70" s="20" t="s">
        <v>79</v>
      </c>
      <c r="B70" s="3">
        <v>918</v>
      </c>
      <c r="C70" s="4" t="s">
        <v>76</v>
      </c>
      <c r="D70" s="21">
        <f t="shared" si="71"/>
        <v>35718</v>
      </c>
      <c r="E70" s="24">
        <v>0</v>
      </c>
      <c r="F70" s="24">
        <v>0</v>
      </c>
      <c r="G70" s="26">
        <v>35718</v>
      </c>
      <c r="H70" s="21">
        <f t="shared" si="72"/>
        <v>25418.9</v>
      </c>
      <c r="I70" s="24">
        <v>0</v>
      </c>
      <c r="J70" s="24">
        <v>0</v>
      </c>
      <c r="K70" s="24">
        <v>25418.9</v>
      </c>
      <c r="L70" s="21">
        <f t="shared" si="73"/>
        <v>0</v>
      </c>
      <c r="M70" s="24">
        <v>0</v>
      </c>
      <c r="N70" s="24">
        <v>0</v>
      </c>
      <c r="O70" s="26">
        <v>0</v>
      </c>
      <c r="P70" s="21">
        <f t="shared" si="74"/>
        <v>0</v>
      </c>
      <c r="Q70" s="24">
        <v>0</v>
      </c>
      <c r="R70" s="24">
        <v>0</v>
      </c>
      <c r="S70" s="26">
        <v>0</v>
      </c>
      <c r="T70" s="21">
        <f t="shared" si="75"/>
        <v>25418.9</v>
      </c>
      <c r="U70" s="21">
        <f t="shared" si="76"/>
        <v>0</v>
      </c>
      <c r="V70" s="21">
        <f t="shared" si="77"/>
        <v>0</v>
      </c>
      <c r="W70" s="21">
        <f t="shared" si="78"/>
        <v>25418.9</v>
      </c>
      <c r="X70" s="25"/>
      <c r="Y70" s="25"/>
      <c r="Z70" s="14" t="s">
        <v>59</v>
      </c>
    </row>
    <row r="71" spans="1:26" s="7" customFormat="1" ht="75">
      <c r="A71" s="20" t="s">
        <v>80</v>
      </c>
      <c r="B71" s="3">
        <v>918</v>
      </c>
      <c r="C71" s="4" t="s">
        <v>76</v>
      </c>
      <c r="D71" s="21">
        <f t="shared" si="71"/>
        <v>13890</v>
      </c>
      <c r="E71" s="24">
        <v>0</v>
      </c>
      <c r="F71" s="24">
        <v>0</v>
      </c>
      <c r="G71" s="26">
        <v>13890</v>
      </c>
      <c r="H71" s="21">
        <f t="shared" si="72"/>
        <v>9628.4</v>
      </c>
      <c r="I71" s="24">
        <v>0</v>
      </c>
      <c r="J71" s="24">
        <v>0</v>
      </c>
      <c r="K71" s="24">
        <v>9628.4</v>
      </c>
      <c r="L71" s="21">
        <f t="shared" si="73"/>
        <v>0</v>
      </c>
      <c r="M71" s="24">
        <v>0</v>
      </c>
      <c r="N71" s="24">
        <v>0</v>
      </c>
      <c r="O71" s="26">
        <v>0</v>
      </c>
      <c r="P71" s="21">
        <f t="shared" si="74"/>
        <v>0</v>
      </c>
      <c r="Q71" s="24">
        <v>0</v>
      </c>
      <c r="R71" s="24">
        <v>0</v>
      </c>
      <c r="S71" s="26">
        <v>0</v>
      </c>
      <c r="T71" s="21">
        <f t="shared" si="75"/>
        <v>9628.4</v>
      </c>
      <c r="U71" s="21">
        <f>I71</f>
        <v>0</v>
      </c>
      <c r="V71" s="21">
        <f t="shared" si="77"/>
        <v>0</v>
      </c>
      <c r="W71" s="21">
        <f t="shared" si="78"/>
        <v>9628.4</v>
      </c>
      <c r="X71" s="25"/>
      <c r="Y71" s="25"/>
      <c r="Z71" s="14" t="s">
        <v>81</v>
      </c>
    </row>
    <row r="72" spans="1:26" s="7" customFormat="1" ht="56.25">
      <c r="A72" s="20" t="s">
        <v>82</v>
      </c>
      <c r="B72" s="3">
        <v>918</v>
      </c>
      <c r="C72" s="4" t="s">
        <v>76</v>
      </c>
      <c r="D72" s="21">
        <f t="shared" si="71"/>
        <v>7121.9</v>
      </c>
      <c r="E72" s="24">
        <v>0</v>
      </c>
      <c r="F72" s="24">
        <v>0</v>
      </c>
      <c r="G72" s="26">
        <v>7121.9</v>
      </c>
      <c r="H72" s="21">
        <f t="shared" si="72"/>
        <v>7121.9</v>
      </c>
      <c r="I72" s="24">
        <v>0</v>
      </c>
      <c r="J72" s="24">
        <v>0</v>
      </c>
      <c r="K72" s="24">
        <v>7121.9</v>
      </c>
      <c r="L72" s="21">
        <f t="shared" si="73"/>
        <v>0</v>
      </c>
      <c r="M72" s="24">
        <v>0</v>
      </c>
      <c r="N72" s="24">
        <v>0</v>
      </c>
      <c r="O72" s="26">
        <v>0</v>
      </c>
      <c r="P72" s="21">
        <f t="shared" si="74"/>
        <v>0</v>
      </c>
      <c r="Q72" s="24">
        <v>0</v>
      </c>
      <c r="R72" s="24">
        <v>0</v>
      </c>
      <c r="S72" s="26">
        <v>0</v>
      </c>
      <c r="T72" s="21">
        <f t="shared" si="75"/>
        <v>7121.9</v>
      </c>
      <c r="U72" s="21">
        <f t="shared" si="76"/>
        <v>0</v>
      </c>
      <c r="V72" s="21">
        <f t="shared" si="77"/>
        <v>0</v>
      </c>
      <c r="W72" s="21">
        <f t="shared" si="78"/>
        <v>7121.9</v>
      </c>
      <c r="X72" s="25"/>
      <c r="Y72" s="25"/>
      <c r="Z72" s="14" t="s">
        <v>59</v>
      </c>
    </row>
    <row r="73" spans="1:26" s="7" customFormat="1" ht="75">
      <c r="A73" s="20" t="s">
        <v>83</v>
      </c>
      <c r="B73" s="3">
        <v>918</v>
      </c>
      <c r="C73" s="4" t="s">
        <v>76</v>
      </c>
      <c r="D73" s="21">
        <f t="shared" si="71"/>
        <v>2502</v>
      </c>
      <c r="E73" s="24">
        <v>0</v>
      </c>
      <c r="F73" s="24">
        <v>0</v>
      </c>
      <c r="G73" s="26">
        <v>2502</v>
      </c>
      <c r="H73" s="21">
        <f t="shared" si="72"/>
        <v>2502</v>
      </c>
      <c r="I73" s="24">
        <v>0</v>
      </c>
      <c r="J73" s="24">
        <v>0</v>
      </c>
      <c r="K73" s="24">
        <v>2502</v>
      </c>
      <c r="L73" s="21">
        <f t="shared" si="73"/>
        <v>0</v>
      </c>
      <c r="M73" s="24">
        <v>0</v>
      </c>
      <c r="N73" s="24">
        <v>0</v>
      </c>
      <c r="O73" s="26">
        <v>0</v>
      </c>
      <c r="P73" s="21">
        <f t="shared" si="74"/>
        <v>0</v>
      </c>
      <c r="Q73" s="24">
        <v>0</v>
      </c>
      <c r="R73" s="24">
        <v>0</v>
      </c>
      <c r="S73" s="26">
        <v>0</v>
      </c>
      <c r="T73" s="21">
        <f t="shared" si="75"/>
        <v>2502</v>
      </c>
      <c r="U73" s="21">
        <f t="shared" si="76"/>
        <v>0</v>
      </c>
      <c r="V73" s="21">
        <f t="shared" si="77"/>
        <v>0</v>
      </c>
      <c r="W73" s="21">
        <f t="shared" si="78"/>
        <v>2502</v>
      </c>
      <c r="X73" s="25"/>
      <c r="Y73" s="25"/>
      <c r="Z73" s="14" t="s">
        <v>81</v>
      </c>
    </row>
    <row r="74" spans="1:26" s="7" customFormat="1" ht="75">
      <c r="A74" s="20" t="s">
        <v>127</v>
      </c>
      <c r="B74" s="3">
        <v>918</v>
      </c>
      <c r="C74" s="4" t="s">
        <v>76</v>
      </c>
      <c r="D74" s="21">
        <f t="shared" si="71"/>
        <v>0</v>
      </c>
      <c r="E74" s="24">
        <v>0</v>
      </c>
      <c r="F74" s="24">
        <v>0</v>
      </c>
      <c r="G74" s="26">
        <v>0</v>
      </c>
      <c r="H74" s="21">
        <f t="shared" si="72"/>
        <v>1940</v>
      </c>
      <c r="I74" s="24">
        <v>0</v>
      </c>
      <c r="J74" s="24">
        <v>0</v>
      </c>
      <c r="K74" s="24">
        <v>1940</v>
      </c>
      <c r="L74" s="21">
        <f t="shared" si="73"/>
        <v>0</v>
      </c>
      <c r="M74" s="24">
        <v>0</v>
      </c>
      <c r="N74" s="24">
        <v>0</v>
      </c>
      <c r="O74" s="26">
        <v>0</v>
      </c>
      <c r="P74" s="21">
        <f t="shared" si="74"/>
        <v>0</v>
      </c>
      <c r="Q74" s="24">
        <v>0</v>
      </c>
      <c r="R74" s="24">
        <v>0</v>
      </c>
      <c r="S74" s="26">
        <v>0</v>
      </c>
      <c r="T74" s="21">
        <f t="shared" si="75"/>
        <v>1940</v>
      </c>
      <c r="U74" s="21">
        <f t="shared" si="76"/>
        <v>0</v>
      </c>
      <c r="V74" s="21">
        <f t="shared" si="77"/>
        <v>0</v>
      </c>
      <c r="W74" s="21">
        <f t="shared" si="78"/>
        <v>1940</v>
      </c>
      <c r="X74" s="25"/>
      <c r="Y74" s="25"/>
      <c r="Z74" s="14"/>
    </row>
    <row r="75" spans="1:26" s="7" customFormat="1" ht="31.5">
      <c r="A75" s="2" t="s">
        <v>84</v>
      </c>
      <c r="B75" s="3">
        <v>918</v>
      </c>
      <c r="C75" s="4" t="s">
        <v>76</v>
      </c>
      <c r="D75" s="5">
        <f>D76</f>
        <v>287901.40000000002</v>
      </c>
      <c r="E75" s="5">
        <f t="shared" ref="E75:X75" si="79">E76</f>
        <v>188242.4</v>
      </c>
      <c r="F75" s="5">
        <f t="shared" si="79"/>
        <v>82384.800000000003</v>
      </c>
      <c r="G75" s="5">
        <f t="shared" si="79"/>
        <v>17274.2</v>
      </c>
      <c r="H75" s="5">
        <f t="shared" si="79"/>
        <v>287901.40000000002</v>
      </c>
      <c r="I75" s="5">
        <f t="shared" si="79"/>
        <v>188242.4</v>
      </c>
      <c r="J75" s="5">
        <f t="shared" si="79"/>
        <v>82384.800000000003</v>
      </c>
      <c r="K75" s="5">
        <f t="shared" si="79"/>
        <v>17274.2</v>
      </c>
      <c r="L75" s="5">
        <f t="shared" si="79"/>
        <v>0</v>
      </c>
      <c r="M75" s="5">
        <f t="shared" si="79"/>
        <v>0</v>
      </c>
      <c r="N75" s="5">
        <f t="shared" si="79"/>
        <v>0</v>
      </c>
      <c r="O75" s="5">
        <f t="shared" si="79"/>
        <v>0</v>
      </c>
      <c r="P75" s="5">
        <f t="shared" si="79"/>
        <v>57287</v>
      </c>
      <c r="Q75" s="5">
        <f t="shared" si="79"/>
        <v>19856.2</v>
      </c>
      <c r="R75" s="5">
        <f t="shared" si="79"/>
        <v>33993.5</v>
      </c>
      <c r="S75" s="5">
        <f t="shared" si="79"/>
        <v>3437.3</v>
      </c>
      <c r="T75" s="5">
        <f t="shared" si="79"/>
        <v>287901.40000000002</v>
      </c>
      <c r="U75" s="5">
        <f t="shared" si="79"/>
        <v>188242.4</v>
      </c>
      <c r="V75" s="5">
        <f t="shared" si="79"/>
        <v>82384.800000000003</v>
      </c>
      <c r="W75" s="5">
        <f t="shared" si="79"/>
        <v>17274.2</v>
      </c>
      <c r="X75" s="54">
        <f t="shared" si="79"/>
        <v>2022</v>
      </c>
      <c r="Y75" s="54"/>
      <c r="Z75" s="11"/>
    </row>
    <row r="76" spans="1:26" s="7" customFormat="1" ht="75">
      <c r="A76" s="2" t="s">
        <v>85</v>
      </c>
      <c r="B76" s="3">
        <v>918</v>
      </c>
      <c r="C76" s="4" t="s">
        <v>76</v>
      </c>
      <c r="D76" s="21">
        <f>SUM(E76:G76)</f>
        <v>287901.40000000002</v>
      </c>
      <c r="E76" s="24">
        <v>188242.4</v>
      </c>
      <c r="F76" s="24">
        <v>82384.800000000003</v>
      </c>
      <c r="G76" s="24">
        <v>17274.2</v>
      </c>
      <c r="H76" s="21">
        <f>SUM(I76:K76)</f>
        <v>287901.40000000002</v>
      </c>
      <c r="I76" s="24">
        <v>188242.4</v>
      </c>
      <c r="J76" s="24">
        <v>82384.800000000003</v>
      </c>
      <c r="K76" s="24">
        <v>17274.2</v>
      </c>
      <c r="L76" s="21">
        <f>SUM(M76:O76)</f>
        <v>0</v>
      </c>
      <c r="M76" s="24">
        <v>0</v>
      </c>
      <c r="N76" s="24">
        <v>0</v>
      </c>
      <c r="O76" s="26">
        <v>0</v>
      </c>
      <c r="P76" s="21">
        <f>SUM(Q76:S76)</f>
        <v>57287</v>
      </c>
      <c r="Q76" s="24">
        <v>19856.2</v>
      </c>
      <c r="R76" s="24">
        <v>33993.5</v>
      </c>
      <c r="S76" s="24">
        <v>3437.3</v>
      </c>
      <c r="T76" s="21">
        <f>SUM(U76:W76)</f>
        <v>287901.40000000002</v>
      </c>
      <c r="U76" s="21">
        <f t="shared" ref="U76" si="80">I76</f>
        <v>188242.4</v>
      </c>
      <c r="V76" s="21">
        <f t="shared" ref="V76" si="81">J76</f>
        <v>82384.800000000003</v>
      </c>
      <c r="W76" s="21">
        <f t="shared" ref="W76" si="82">K76</f>
        <v>17274.2</v>
      </c>
      <c r="X76" s="25">
        <v>2022</v>
      </c>
      <c r="Y76" s="25"/>
      <c r="Z76" s="14" t="s">
        <v>86</v>
      </c>
    </row>
    <row r="77" spans="1:26" s="7" customFormat="1" ht="69.75" customHeight="1">
      <c r="A77" s="15" t="s">
        <v>71</v>
      </c>
      <c r="B77" s="4"/>
      <c r="C77" s="4" t="s">
        <v>76</v>
      </c>
      <c r="D77" s="5">
        <f>D78</f>
        <v>505038.5</v>
      </c>
      <c r="E77" s="5">
        <f t="shared" ref="E77:W77" si="83">E78</f>
        <v>383074.7</v>
      </c>
      <c r="F77" s="5">
        <f t="shared" si="83"/>
        <v>90728.2</v>
      </c>
      <c r="G77" s="5">
        <f t="shared" si="83"/>
        <v>31235.599999999999</v>
      </c>
      <c r="H77" s="5">
        <f t="shared" si="83"/>
        <v>505038.5</v>
      </c>
      <c r="I77" s="5">
        <f t="shared" si="83"/>
        <v>383074.7</v>
      </c>
      <c r="J77" s="5">
        <f t="shared" si="83"/>
        <v>90728.2</v>
      </c>
      <c r="K77" s="5">
        <f t="shared" si="83"/>
        <v>31235.599999999999</v>
      </c>
      <c r="L77" s="5">
        <f t="shared" si="83"/>
        <v>0</v>
      </c>
      <c r="M77" s="5">
        <f t="shared" si="83"/>
        <v>0</v>
      </c>
      <c r="N77" s="5">
        <f t="shared" si="83"/>
        <v>0</v>
      </c>
      <c r="O77" s="5">
        <f t="shared" si="83"/>
        <v>0</v>
      </c>
      <c r="P77" s="5">
        <f t="shared" si="83"/>
        <v>0</v>
      </c>
      <c r="Q77" s="5">
        <f t="shared" si="83"/>
        <v>0</v>
      </c>
      <c r="R77" s="5">
        <f t="shared" si="83"/>
        <v>0</v>
      </c>
      <c r="S77" s="5">
        <f t="shared" si="83"/>
        <v>0</v>
      </c>
      <c r="T77" s="5">
        <f t="shared" si="83"/>
        <v>505038.5</v>
      </c>
      <c r="U77" s="5">
        <f t="shared" si="83"/>
        <v>383074.7</v>
      </c>
      <c r="V77" s="5">
        <f t="shared" si="83"/>
        <v>90728.2</v>
      </c>
      <c r="W77" s="5">
        <f t="shared" si="83"/>
        <v>31235.599999999999</v>
      </c>
      <c r="X77" s="54"/>
      <c r="Y77" s="54"/>
      <c r="Z77" s="11"/>
    </row>
    <row r="78" spans="1:26" s="7" customFormat="1" ht="47.25">
      <c r="A78" s="2" t="s">
        <v>16</v>
      </c>
      <c r="B78" s="3">
        <v>918</v>
      </c>
      <c r="C78" s="4" t="s">
        <v>76</v>
      </c>
      <c r="D78" s="5">
        <f>D79+D80</f>
        <v>505038.5</v>
      </c>
      <c r="E78" s="5">
        <f t="shared" ref="E78:W78" si="84">E79+E80</f>
        <v>383074.7</v>
      </c>
      <c r="F78" s="5">
        <f t="shared" si="84"/>
        <v>90728.2</v>
      </c>
      <c r="G78" s="5">
        <f t="shared" si="84"/>
        <v>31235.599999999999</v>
      </c>
      <c r="H78" s="5">
        <f t="shared" si="84"/>
        <v>505038.5</v>
      </c>
      <c r="I78" s="5">
        <f t="shared" si="84"/>
        <v>383074.7</v>
      </c>
      <c r="J78" s="5">
        <f t="shared" si="84"/>
        <v>90728.2</v>
      </c>
      <c r="K78" s="5">
        <f t="shared" si="84"/>
        <v>31235.599999999999</v>
      </c>
      <c r="L78" s="5">
        <f t="shared" si="84"/>
        <v>0</v>
      </c>
      <c r="M78" s="5">
        <f t="shared" si="84"/>
        <v>0</v>
      </c>
      <c r="N78" s="5">
        <f t="shared" si="84"/>
        <v>0</v>
      </c>
      <c r="O78" s="5">
        <f t="shared" si="84"/>
        <v>0</v>
      </c>
      <c r="P78" s="5">
        <f t="shared" si="84"/>
        <v>0</v>
      </c>
      <c r="Q78" s="5">
        <f t="shared" si="84"/>
        <v>0</v>
      </c>
      <c r="R78" s="5">
        <f t="shared" si="84"/>
        <v>0</v>
      </c>
      <c r="S78" s="5">
        <f t="shared" si="84"/>
        <v>0</v>
      </c>
      <c r="T78" s="5">
        <f t="shared" si="84"/>
        <v>505038.5</v>
      </c>
      <c r="U78" s="5">
        <f t="shared" si="84"/>
        <v>383074.7</v>
      </c>
      <c r="V78" s="5">
        <f t="shared" si="84"/>
        <v>90728.2</v>
      </c>
      <c r="W78" s="5">
        <f t="shared" si="84"/>
        <v>31235.599999999999</v>
      </c>
      <c r="X78" s="54"/>
      <c r="Y78" s="54"/>
      <c r="Z78" s="11"/>
    </row>
    <row r="79" spans="1:26" s="7" customFormat="1" ht="37.5">
      <c r="A79" s="2" t="s">
        <v>87</v>
      </c>
      <c r="B79" s="3">
        <v>918</v>
      </c>
      <c r="C79" s="4" t="s">
        <v>76</v>
      </c>
      <c r="D79" s="21">
        <f>SUM(E79:G79)</f>
        <v>992.8</v>
      </c>
      <c r="E79" s="24">
        <v>0</v>
      </c>
      <c r="F79" s="24">
        <v>0</v>
      </c>
      <c r="G79" s="26">
        <v>992.8</v>
      </c>
      <c r="H79" s="21">
        <f>SUM(I79:K79)</f>
        <v>992.8</v>
      </c>
      <c r="I79" s="24">
        <v>0</v>
      </c>
      <c r="J79" s="24">
        <v>0</v>
      </c>
      <c r="K79" s="26">
        <v>992.8</v>
      </c>
      <c r="L79" s="21">
        <f>SUM(M79:O79)</f>
        <v>0</v>
      </c>
      <c r="M79" s="24">
        <v>0</v>
      </c>
      <c r="N79" s="24">
        <v>0</v>
      </c>
      <c r="O79" s="26">
        <v>0</v>
      </c>
      <c r="P79" s="21">
        <f>SUM(Q79:S79)</f>
        <v>0</v>
      </c>
      <c r="Q79" s="24">
        <v>0</v>
      </c>
      <c r="R79" s="24">
        <v>0</v>
      </c>
      <c r="S79" s="26">
        <v>0</v>
      </c>
      <c r="T79" s="21">
        <f>SUM(U79:W79)</f>
        <v>992.8</v>
      </c>
      <c r="U79" s="21">
        <f t="shared" ref="U79" si="85">I79</f>
        <v>0</v>
      </c>
      <c r="V79" s="21">
        <f t="shared" ref="V79" si="86">J79</f>
        <v>0</v>
      </c>
      <c r="W79" s="21">
        <f t="shared" ref="W79" si="87">K79</f>
        <v>992.8</v>
      </c>
      <c r="X79" s="25">
        <v>2023</v>
      </c>
      <c r="Y79" s="25"/>
      <c r="Z79" s="14" t="s">
        <v>88</v>
      </c>
    </row>
    <row r="80" spans="1:26" s="7" customFormat="1" ht="31.5">
      <c r="A80" s="2" t="s">
        <v>74</v>
      </c>
      <c r="B80" s="3">
        <v>918</v>
      </c>
      <c r="C80" s="4" t="s">
        <v>76</v>
      </c>
      <c r="D80" s="5">
        <f>D81</f>
        <v>504045.7</v>
      </c>
      <c r="E80" s="5">
        <f t="shared" ref="E80:X80" si="88">E81</f>
        <v>383074.7</v>
      </c>
      <c r="F80" s="5">
        <f t="shared" si="88"/>
        <v>90728.2</v>
      </c>
      <c r="G80" s="5">
        <f t="shared" si="88"/>
        <v>30242.799999999999</v>
      </c>
      <c r="H80" s="5">
        <f t="shared" si="88"/>
        <v>504045.7</v>
      </c>
      <c r="I80" s="5">
        <f t="shared" si="88"/>
        <v>383074.7</v>
      </c>
      <c r="J80" s="5">
        <f t="shared" si="88"/>
        <v>90728.2</v>
      </c>
      <c r="K80" s="5">
        <f t="shared" si="88"/>
        <v>30242.799999999999</v>
      </c>
      <c r="L80" s="5">
        <f t="shared" si="88"/>
        <v>0</v>
      </c>
      <c r="M80" s="5">
        <f t="shared" si="88"/>
        <v>0</v>
      </c>
      <c r="N80" s="5">
        <f t="shared" si="88"/>
        <v>0</v>
      </c>
      <c r="O80" s="5">
        <f t="shared" si="88"/>
        <v>0</v>
      </c>
      <c r="P80" s="5">
        <f t="shared" si="88"/>
        <v>0</v>
      </c>
      <c r="Q80" s="5">
        <f t="shared" si="88"/>
        <v>0</v>
      </c>
      <c r="R80" s="5">
        <f t="shared" si="88"/>
        <v>0</v>
      </c>
      <c r="S80" s="5">
        <f t="shared" si="88"/>
        <v>0</v>
      </c>
      <c r="T80" s="5">
        <f t="shared" si="88"/>
        <v>504045.7</v>
      </c>
      <c r="U80" s="5">
        <f t="shared" si="88"/>
        <v>383074.7</v>
      </c>
      <c r="V80" s="5">
        <f t="shared" si="88"/>
        <v>90728.2</v>
      </c>
      <c r="W80" s="5">
        <f t="shared" si="88"/>
        <v>30242.799999999999</v>
      </c>
      <c r="X80" s="54">
        <f t="shared" si="88"/>
        <v>2023</v>
      </c>
      <c r="Y80" s="54"/>
      <c r="Z80" s="11"/>
    </row>
    <row r="81" spans="1:26" s="7" customFormat="1" ht="75">
      <c r="A81" s="2" t="s">
        <v>87</v>
      </c>
      <c r="B81" s="3">
        <v>918</v>
      </c>
      <c r="C81" s="4" t="s">
        <v>76</v>
      </c>
      <c r="D81" s="21">
        <f>SUM(E81:G81)</f>
        <v>504045.7</v>
      </c>
      <c r="E81" s="24">
        <v>383074.7</v>
      </c>
      <c r="F81" s="24">
        <v>90728.2</v>
      </c>
      <c r="G81" s="24">
        <v>30242.799999999999</v>
      </c>
      <c r="H81" s="21">
        <f>SUM(I81:K81)</f>
        <v>504045.7</v>
      </c>
      <c r="I81" s="24">
        <v>383074.7</v>
      </c>
      <c r="J81" s="24">
        <v>90728.2</v>
      </c>
      <c r="K81" s="24">
        <v>30242.799999999999</v>
      </c>
      <c r="L81" s="21">
        <f>SUM(M81:O81)</f>
        <v>0</v>
      </c>
      <c r="M81" s="24">
        <v>0</v>
      </c>
      <c r="N81" s="24">
        <v>0</v>
      </c>
      <c r="O81" s="26">
        <v>0</v>
      </c>
      <c r="P81" s="21">
        <f>SUM(Q81:S81)</f>
        <v>0</v>
      </c>
      <c r="Q81" s="24">
        <v>0</v>
      </c>
      <c r="R81" s="24">
        <v>0</v>
      </c>
      <c r="S81" s="26">
        <v>0</v>
      </c>
      <c r="T81" s="21">
        <f>SUM(U81:W81)</f>
        <v>504045.7</v>
      </c>
      <c r="U81" s="21">
        <f t="shared" ref="U81" si="89">I81</f>
        <v>383074.7</v>
      </c>
      <c r="V81" s="21">
        <f t="shared" ref="V81" si="90">J81</f>
        <v>90728.2</v>
      </c>
      <c r="W81" s="21">
        <f t="shared" ref="W81" si="91">K81</f>
        <v>30242.799999999999</v>
      </c>
      <c r="X81" s="25">
        <v>2023</v>
      </c>
      <c r="Y81" s="25"/>
      <c r="Z81" s="14" t="s">
        <v>89</v>
      </c>
    </row>
    <row r="82" spans="1:26" s="7" customFormat="1">
      <c r="A82" s="2" t="s">
        <v>90</v>
      </c>
      <c r="B82" s="3"/>
      <c r="C82" s="4" t="s">
        <v>91</v>
      </c>
      <c r="D82" s="5">
        <f>D83</f>
        <v>2162</v>
      </c>
      <c r="E82" s="5">
        <f t="shared" ref="E82:W82" si="92">E83</f>
        <v>0</v>
      </c>
      <c r="F82" s="5">
        <f t="shared" si="92"/>
        <v>0</v>
      </c>
      <c r="G82" s="5">
        <f t="shared" si="92"/>
        <v>2162</v>
      </c>
      <c r="H82" s="5">
        <f t="shared" si="92"/>
        <v>2162</v>
      </c>
      <c r="I82" s="5">
        <f t="shared" si="92"/>
        <v>0</v>
      </c>
      <c r="J82" s="5">
        <f t="shared" si="92"/>
        <v>0</v>
      </c>
      <c r="K82" s="5">
        <f t="shared" si="92"/>
        <v>2162</v>
      </c>
      <c r="L82" s="5">
        <f t="shared" si="92"/>
        <v>0</v>
      </c>
      <c r="M82" s="5">
        <f t="shared" si="92"/>
        <v>0</v>
      </c>
      <c r="N82" s="5">
        <f t="shared" si="92"/>
        <v>0</v>
      </c>
      <c r="O82" s="5">
        <f t="shared" si="92"/>
        <v>0</v>
      </c>
      <c r="P82" s="5">
        <f t="shared" si="92"/>
        <v>0</v>
      </c>
      <c r="Q82" s="5">
        <f t="shared" si="92"/>
        <v>0</v>
      </c>
      <c r="R82" s="5">
        <f t="shared" si="92"/>
        <v>0</v>
      </c>
      <c r="S82" s="5">
        <f t="shared" si="92"/>
        <v>0</v>
      </c>
      <c r="T82" s="5">
        <f t="shared" si="92"/>
        <v>2162</v>
      </c>
      <c r="U82" s="5">
        <f t="shared" si="92"/>
        <v>0</v>
      </c>
      <c r="V82" s="5">
        <f t="shared" si="92"/>
        <v>0</v>
      </c>
      <c r="W82" s="5">
        <f t="shared" si="92"/>
        <v>2162</v>
      </c>
      <c r="X82" s="54"/>
      <c r="Y82" s="54"/>
      <c r="Z82" s="11"/>
    </row>
    <row r="83" spans="1:26" s="7" customFormat="1">
      <c r="A83" s="2" t="s">
        <v>22</v>
      </c>
      <c r="B83" s="3"/>
      <c r="C83" s="4" t="s">
        <v>92</v>
      </c>
      <c r="D83" s="5">
        <f>D84</f>
        <v>2162</v>
      </c>
      <c r="E83" s="5">
        <f t="shared" ref="E83:W83" si="93">E84</f>
        <v>0</v>
      </c>
      <c r="F83" s="5">
        <f t="shared" si="93"/>
        <v>0</v>
      </c>
      <c r="G83" s="5">
        <f t="shared" si="93"/>
        <v>2162</v>
      </c>
      <c r="H83" s="5">
        <f t="shared" si="93"/>
        <v>2162</v>
      </c>
      <c r="I83" s="5">
        <f t="shared" si="93"/>
        <v>0</v>
      </c>
      <c r="J83" s="5">
        <f t="shared" si="93"/>
        <v>0</v>
      </c>
      <c r="K83" s="5">
        <f t="shared" si="93"/>
        <v>2162</v>
      </c>
      <c r="L83" s="5">
        <f t="shared" si="93"/>
        <v>0</v>
      </c>
      <c r="M83" s="5">
        <f t="shared" si="93"/>
        <v>0</v>
      </c>
      <c r="N83" s="5">
        <f t="shared" si="93"/>
        <v>0</v>
      </c>
      <c r="O83" s="5">
        <f t="shared" si="93"/>
        <v>0</v>
      </c>
      <c r="P83" s="5">
        <f t="shared" si="93"/>
        <v>0</v>
      </c>
      <c r="Q83" s="5">
        <f t="shared" si="93"/>
        <v>0</v>
      </c>
      <c r="R83" s="5">
        <f t="shared" si="93"/>
        <v>0</v>
      </c>
      <c r="S83" s="5">
        <f t="shared" si="93"/>
        <v>0</v>
      </c>
      <c r="T83" s="5">
        <f t="shared" si="93"/>
        <v>2162</v>
      </c>
      <c r="U83" s="5">
        <f t="shared" si="93"/>
        <v>0</v>
      </c>
      <c r="V83" s="5">
        <f t="shared" si="93"/>
        <v>0</v>
      </c>
      <c r="W83" s="5">
        <f t="shared" si="93"/>
        <v>2162</v>
      </c>
      <c r="X83" s="54"/>
      <c r="Y83" s="54"/>
      <c r="Z83" s="11"/>
    </row>
    <row r="84" spans="1:26" s="7" customFormat="1" ht="70.5" customHeight="1">
      <c r="A84" s="15" t="s">
        <v>93</v>
      </c>
      <c r="B84" s="4"/>
      <c r="C84" s="4" t="s">
        <v>92</v>
      </c>
      <c r="D84" s="5">
        <f>D85</f>
        <v>2162</v>
      </c>
      <c r="E84" s="5">
        <f t="shared" ref="E84:X84" si="94">E85</f>
        <v>0</v>
      </c>
      <c r="F84" s="5">
        <f t="shared" si="94"/>
        <v>0</v>
      </c>
      <c r="G84" s="5">
        <f t="shared" si="94"/>
        <v>2162</v>
      </c>
      <c r="H84" s="5">
        <f t="shared" si="94"/>
        <v>2162</v>
      </c>
      <c r="I84" s="5">
        <f t="shared" si="94"/>
        <v>0</v>
      </c>
      <c r="J84" s="5">
        <f t="shared" si="94"/>
        <v>0</v>
      </c>
      <c r="K84" s="5">
        <f t="shared" si="94"/>
        <v>2162</v>
      </c>
      <c r="L84" s="5">
        <f t="shared" si="94"/>
        <v>0</v>
      </c>
      <c r="M84" s="5">
        <f t="shared" si="94"/>
        <v>0</v>
      </c>
      <c r="N84" s="5">
        <f t="shared" si="94"/>
        <v>0</v>
      </c>
      <c r="O84" s="5">
        <f t="shared" si="94"/>
        <v>0</v>
      </c>
      <c r="P84" s="5">
        <f t="shared" si="94"/>
        <v>0</v>
      </c>
      <c r="Q84" s="5">
        <f t="shared" si="94"/>
        <v>0</v>
      </c>
      <c r="R84" s="5">
        <f t="shared" si="94"/>
        <v>0</v>
      </c>
      <c r="S84" s="5">
        <f t="shared" si="94"/>
        <v>0</v>
      </c>
      <c r="T84" s="5">
        <f t="shared" si="94"/>
        <v>2162</v>
      </c>
      <c r="U84" s="5">
        <f t="shared" si="94"/>
        <v>0</v>
      </c>
      <c r="V84" s="5">
        <f t="shared" si="94"/>
        <v>0</v>
      </c>
      <c r="W84" s="5">
        <f t="shared" si="94"/>
        <v>2162</v>
      </c>
      <c r="X84" s="54">
        <f t="shared" si="94"/>
        <v>2022</v>
      </c>
      <c r="Y84" s="54"/>
      <c r="Z84" s="11"/>
    </row>
    <row r="85" spans="1:26" s="7" customFormat="1" ht="47.25">
      <c r="A85" s="2" t="s">
        <v>16</v>
      </c>
      <c r="B85" s="3">
        <v>918</v>
      </c>
      <c r="C85" s="4" t="s">
        <v>92</v>
      </c>
      <c r="D85" s="5">
        <f>D86</f>
        <v>2162</v>
      </c>
      <c r="E85" s="5">
        <f t="shared" ref="E85:X85" si="95">E86</f>
        <v>0</v>
      </c>
      <c r="F85" s="5">
        <f t="shared" si="95"/>
        <v>0</v>
      </c>
      <c r="G85" s="5">
        <f t="shared" si="95"/>
        <v>2162</v>
      </c>
      <c r="H85" s="5">
        <f t="shared" si="95"/>
        <v>2162</v>
      </c>
      <c r="I85" s="5">
        <f t="shared" si="95"/>
        <v>0</v>
      </c>
      <c r="J85" s="5">
        <f t="shared" si="95"/>
        <v>0</v>
      </c>
      <c r="K85" s="5">
        <f t="shared" si="95"/>
        <v>2162</v>
      </c>
      <c r="L85" s="5">
        <f t="shared" si="95"/>
        <v>0</v>
      </c>
      <c r="M85" s="5">
        <f t="shared" si="95"/>
        <v>0</v>
      </c>
      <c r="N85" s="5">
        <f t="shared" si="95"/>
        <v>0</v>
      </c>
      <c r="O85" s="5">
        <f t="shared" si="95"/>
        <v>0</v>
      </c>
      <c r="P85" s="5">
        <f t="shared" si="95"/>
        <v>0</v>
      </c>
      <c r="Q85" s="5">
        <f t="shared" si="95"/>
        <v>0</v>
      </c>
      <c r="R85" s="5">
        <f t="shared" si="95"/>
        <v>0</v>
      </c>
      <c r="S85" s="5">
        <f t="shared" si="95"/>
        <v>0</v>
      </c>
      <c r="T85" s="5">
        <f t="shared" si="95"/>
        <v>2162</v>
      </c>
      <c r="U85" s="5">
        <f>U86</f>
        <v>0</v>
      </c>
      <c r="V85" s="5">
        <f t="shared" si="95"/>
        <v>0</v>
      </c>
      <c r="W85" s="5">
        <f t="shared" si="95"/>
        <v>2162</v>
      </c>
      <c r="X85" s="54">
        <f t="shared" si="95"/>
        <v>2022</v>
      </c>
      <c r="Y85" s="54"/>
      <c r="Z85" s="11"/>
    </row>
    <row r="86" spans="1:26" s="7" customFormat="1" ht="63">
      <c r="A86" s="2" t="s">
        <v>94</v>
      </c>
      <c r="B86" s="3">
        <v>918</v>
      </c>
      <c r="C86" s="4" t="s">
        <v>92</v>
      </c>
      <c r="D86" s="21">
        <f>SUM(E86:G86)</f>
        <v>2162</v>
      </c>
      <c r="E86" s="24">
        <v>0</v>
      </c>
      <c r="F86" s="24">
        <v>0</v>
      </c>
      <c r="G86" s="24">
        <v>2162</v>
      </c>
      <c r="H86" s="21">
        <f>SUM(I86:K86)</f>
        <v>2162</v>
      </c>
      <c r="I86" s="24">
        <v>0</v>
      </c>
      <c r="J86" s="24">
        <v>0</v>
      </c>
      <c r="K86" s="24">
        <v>2162</v>
      </c>
      <c r="L86" s="21">
        <f>SUM(M86:O86)</f>
        <v>0</v>
      </c>
      <c r="M86" s="24">
        <v>0</v>
      </c>
      <c r="N86" s="24">
        <v>0</v>
      </c>
      <c r="O86" s="26">
        <v>0</v>
      </c>
      <c r="P86" s="21">
        <f>SUM(Q86:S86)</f>
        <v>0</v>
      </c>
      <c r="Q86" s="24">
        <v>0</v>
      </c>
      <c r="R86" s="24">
        <v>0</v>
      </c>
      <c r="S86" s="26">
        <v>0</v>
      </c>
      <c r="T86" s="21">
        <f>SUM(U86:W86)</f>
        <v>2162</v>
      </c>
      <c r="U86" s="21">
        <f>I86</f>
        <v>0</v>
      </c>
      <c r="V86" s="21">
        <f t="shared" ref="V86" si="96">J86</f>
        <v>0</v>
      </c>
      <c r="W86" s="21">
        <f t="shared" ref="W86" si="97">K86</f>
        <v>2162</v>
      </c>
      <c r="X86" s="25">
        <v>2022</v>
      </c>
      <c r="Y86" s="25"/>
      <c r="Z86" s="14" t="s">
        <v>95</v>
      </c>
    </row>
    <row r="87" spans="1:26" s="7" customFormat="1">
      <c r="A87" s="2" t="s">
        <v>96</v>
      </c>
      <c r="B87" s="3"/>
      <c r="C87" s="4" t="s">
        <v>97</v>
      </c>
      <c r="D87" s="5">
        <f>D88</f>
        <v>29600</v>
      </c>
      <c r="E87" s="5">
        <f t="shared" ref="E87:W87" si="98">E88</f>
        <v>0</v>
      </c>
      <c r="F87" s="5">
        <f t="shared" si="98"/>
        <v>29600</v>
      </c>
      <c r="G87" s="5">
        <f t="shared" si="98"/>
        <v>0</v>
      </c>
      <c r="H87" s="5">
        <f t="shared" si="98"/>
        <v>29666.5</v>
      </c>
      <c r="I87" s="5">
        <f t="shared" si="98"/>
        <v>0</v>
      </c>
      <c r="J87" s="5">
        <f t="shared" si="98"/>
        <v>29666.5</v>
      </c>
      <c r="K87" s="5">
        <f t="shared" si="98"/>
        <v>0</v>
      </c>
      <c r="L87" s="5">
        <f t="shared" si="98"/>
        <v>0</v>
      </c>
      <c r="M87" s="5">
        <f t="shared" si="98"/>
        <v>0</v>
      </c>
      <c r="N87" s="5">
        <f t="shared" si="98"/>
        <v>0</v>
      </c>
      <c r="O87" s="5">
        <f t="shared" si="98"/>
        <v>0</v>
      </c>
      <c r="P87" s="5">
        <f t="shared" si="98"/>
        <v>0</v>
      </c>
      <c r="Q87" s="5">
        <f t="shared" si="98"/>
        <v>0</v>
      </c>
      <c r="R87" s="5">
        <f t="shared" si="98"/>
        <v>0</v>
      </c>
      <c r="S87" s="5">
        <f t="shared" si="98"/>
        <v>0</v>
      </c>
      <c r="T87" s="5">
        <f t="shared" si="98"/>
        <v>29666.5</v>
      </c>
      <c r="U87" s="5">
        <f t="shared" si="98"/>
        <v>0</v>
      </c>
      <c r="V87" s="5">
        <f t="shared" si="98"/>
        <v>29666.5</v>
      </c>
      <c r="W87" s="5">
        <f t="shared" si="98"/>
        <v>0</v>
      </c>
      <c r="X87" s="54"/>
      <c r="Y87" s="54"/>
      <c r="Z87" s="11"/>
    </row>
    <row r="88" spans="1:26" s="7" customFormat="1">
      <c r="A88" s="2" t="s">
        <v>22</v>
      </c>
      <c r="B88" s="3"/>
      <c r="C88" s="4" t="s">
        <v>98</v>
      </c>
      <c r="D88" s="5">
        <f>D89</f>
        <v>29600</v>
      </c>
      <c r="E88" s="5">
        <f t="shared" ref="E88:W88" si="99">E89</f>
        <v>0</v>
      </c>
      <c r="F88" s="5">
        <f t="shared" si="99"/>
        <v>29600</v>
      </c>
      <c r="G88" s="5">
        <f t="shared" si="99"/>
        <v>0</v>
      </c>
      <c r="H88" s="5">
        <f t="shared" si="99"/>
        <v>29666.5</v>
      </c>
      <c r="I88" s="5">
        <f t="shared" si="99"/>
        <v>0</v>
      </c>
      <c r="J88" s="5">
        <f t="shared" si="99"/>
        <v>29666.5</v>
      </c>
      <c r="K88" s="5">
        <f t="shared" si="99"/>
        <v>0</v>
      </c>
      <c r="L88" s="5">
        <f t="shared" si="99"/>
        <v>0</v>
      </c>
      <c r="M88" s="5">
        <f t="shared" si="99"/>
        <v>0</v>
      </c>
      <c r="N88" s="5">
        <f t="shared" si="99"/>
        <v>0</v>
      </c>
      <c r="O88" s="5">
        <f t="shared" si="99"/>
        <v>0</v>
      </c>
      <c r="P88" s="5">
        <f t="shared" si="99"/>
        <v>0</v>
      </c>
      <c r="Q88" s="5">
        <f t="shared" si="99"/>
        <v>0</v>
      </c>
      <c r="R88" s="5">
        <f t="shared" si="99"/>
        <v>0</v>
      </c>
      <c r="S88" s="5">
        <f t="shared" si="99"/>
        <v>0</v>
      </c>
      <c r="T88" s="5">
        <f t="shared" si="99"/>
        <v>29666.5</v>
      </c>
      <c r="U88" s="5">
        <f t="shared" si="99"/>
        <v>0</v>
      </c>
      <c r="V88" s="5">
        <f t="shared" si="99"/>
        <v>29666.5</v>
      </c>
      <c r="W88" s="5">
        <f t="shared" si="99"/>
        <v>0</v>
      </c>
      <c r="X88" s="54"/>
      <c r="Y88" s="54"/>
      <c r="Z88" s="11"/>
    </row>
    <row r="89" spans="1:26" s="7" customFormat="1" ht="68.25" customHeight="1">
      <c r="A89" s="15" t="s">
        <v>26</v>
      </c>
      <c r="B89" s="3"/>
      <c r="C89" s="4" t="s">
        <v>98</v>
      </c>
      <c r="D89" s="5">
        <f>D90</f>
        <v>29600</v>
      </c>
      <c r="E89" s="5">
        <f t="shared" ref="E89:W89" si="100">E90</f>
        <v>0</v>
      </c>
      <c r="F89" s="5">
        <f t="shared" si="100"/>
        <v>29600</v>
      </c>
      <c r="G89" s="5">
        <f t="shared" si="100"/>
        <v>0</v>
      </c>
      <c r="H89" s="5">
        <f t="shared" si="100"/>
        <v>29666.5</v>
      </c>
      <c r="I89" s="5">
        <f t="shared" si="100"/>
        <v>0</v>
      </c>
      <c r="J89" s="5">
        <f t="shared" si="100"/>
        <v>29666.5</v>
      </c>
      <c r="K89" s="5">
        <f t="shared" si="100"/>
        <v>0</v>
      </c>
      <c r="L89" s="5">
        <f t="shared" si="100"/>
        <v>0</v>
      </c>
      <c r="M89" s="5">
        <f t="shared" si="100"/>
        <v>0</v>
      </c>
      <c r="N89" s="5">
        <f t="shared" si="100"/>
        <v>0</v>
      </c>
      <c r="O89" s="5">
        <f t="shared" si="100"/>
        <v>0</v>
      </c>
      <c r="P89" s="5">
        <f t="shared" si="100"/>
        <v>0</v>
      </c>
      <c r="Q89" s="5">
        <f t="shared" si="100"/>
        <v>0</v>
      </c>
      <c r="R89" s="5">
        <f t="shared" si="100"/>
        <v>0</v>
      </c>
      <c r="S89" s="5">
        <f t="shared" si="100"/>
        <v>0</v>
      </c>
      <c r="T89" s="5">
        <f t="shared" si="100"/>
        <v>29666.5</v>
      </c>
      <c r="U89" s="5">
        <f t="shared" si="100"/>
        <v>0</v>
      </c>
      <c r="V89" s="5">
        <f t="shared" si="100"/>
        <v>29666.5</v>
      </c>
      <c r="W89" s="5">
        <f t="shared" si="100"/>
        <v>0</v>
      </c>
      <c r="X89" s="54"/>
      <c r="Y89" s="54"/>
      <c r="Z89" s="9"/>
    </row>
    <row r="90" spans="1:26" s="7" customFormat="1" ht="47.25">
      <c r="A90" s="2" t="s">
        <v>16</v>
      </c>
      <c r="B90" s="3">
        <v>918</v>
      </c>
      <c r="C90" s="4" t="s">
        <v>98</v>
      </c>
      <c r="D90" s="5">
        <f>D91+D92+D93+D94</f>
        <v>29600</v>
      </c>
      <c r="E90" s="5">
        <f t="shared" ref="E90:W90" si="101">E91+E92+E93+E94</f>
        <v>0</v>
      </c>
      <c r="F90" s="5">
        <f t="shared" si="101"/>
        <v>29600</v>
      </c>
      <c r="G90" s="5">
        <f t="shared" si="101"/>
        <v>0</v>
      </c>
      <c r="H90" s="5">
        <f t="shared" si="101"/>
        <v>29666.5</v>
      </c>
      <c r="I90" s="5">
        <f t="shared" si="101"/>
        <v>0</v>
      </c>
      <c r="J90" s="5">
        <f t="shared" si="101"/>
        <v>29666.5</v>
      </c>
      <c r="K90" s="5">
        <f t="shared" si="101"/>
        <v>0</v>
      </c>
      <c r="L90" s="5">
        <f t="shared" si="101"/>
        <v>0</v>
      </c>
      <c r="M90" s="5">
        <f t="shared" si="101"/>
        <v>0</v>
      </c>
      <c r="N90" s="5">
        <f t="shared" si="101"/>
        <v>0</v>
      </c>
      <c r="O90" s="5">
        <f t="shared" si="101"/>
        <v>0</v>
      </c>
      <c r="P90" s="5">
        <f t="shared" si="101"/>
        <v>0</v>
      </c>
      <c r="Q90" s="5">
        <f t="shared" si="101"/>
        <v>0</v>
      </c>
      <c r="R90" s="5">
        <f t="shared" si="101"/>
        <v>0</v>
      </c>
      <c r="S90" s="5">
        <f t="shared" si="101"/>
        <v>0</v>
      </c>
      <c r="T90" s="5">
        <f t="shared" si="101"/>
        <v>29666.5</v>
      </c>
      <c r="U90" s="5">
        <f t="shared" si="101"/>
        <v>0</v>
      </c>
      <c r="V90" s="5">
        <f t="shared" si="101"/>
        <v>29666.5</v>
      </c>
      <c r="W90" s="5">
        <f t="shared" si="101"/>
        <v>0</v>
      </c>
      <c r="X90" s="54"/>
      <c r="Y90" s="54"/>
      <c r="Z90" s="9"/>
    </row>
    <row r="91" spans="1:26" s="7" customFormat="1" ht="63">
      <c r="A91" s="2" t="s">
        <v>99</v>
      </c>
      <c r="B91" s="3">
        <v>918</v>
      </c>
      <c r="C91" s="4" t="s">
        <v>98</v>
      </c>
      <c r="D91" s="21">
        <f>SUM(E91:G91)</f>
        <v>27600</v>
      </c>
      <c r="E91" s="24">
        <v>0</v>
      </c>
      <c r="F91" s="24">
        <v>27600</v>
      </c>
      <c r="G91" s="24">
        <v>0</v>
      </c>
      <c r="H91" s="21">
        <f>SUM(I91:K91)</f>
        <v>25500</v>
      </c>
      <c r="I91" s="24">
        <v>0</v>
      </c>
      <c r="J91" s="24">
        <v>25500</v>
      </c>
      <c r="K91" s="24">
        <v>0</v>
      </c>
      <c r="L91" s="21">
        <f>SUM(M91:O91)</f>
        <v>0</v>
      </c>
      <c r="M91" s="24">
        <v>0</v>
      </c>
      <c r="N91" s="24">
        <v>0</v>
      </c>
      <c r="O91" s="26">
        <v>0</v>
      </c>
      <c r="P91" s="21">
        <f>SUM(Q91:S91)</f>
        <v>0</v>
      </c>
      <c r="Q91" s="24">
        <v>0</v>
      </c>
      <c r="R91" s="24">
        <v>0</v>
      </c>
      <c r="S91" s="26">
        <v>0</v>
      </c>
      <c r="T91" s="21">
        <f>SUM(U91:W91)</f>
        <v>25500</v>
      </c>
      <c r="U91" s="21">
        <f t="shared" ref="U91:U92" si="102">I91</f>
        <v>0</v>
      </c>
      <c r="V91" s="21">
        <f t="shared" ref="V91:V92" si="103">J91</f>
        <v>25500</v>
      </c>
      <c r="W91" s="21">
        <f t="shared" ref="W91:W92" si="104">K91</f>
        <v>0</v>
      </c>
      <c r="X91" s="25">
        <v>2022</v>
      </c>
      <c r="Y91" s="25"/>
      <c r="Z91" s="14" t="s">
        <v>100</v>
      </c>
    </row>
    <row r="92" spans="1:26" s="7" customFormat="1" ht="47.25">
      <c r="A92" s="2" t="s">
        <v>101</v>
      </c>
      <c r="B92" s="3">
        <v>918</v>
      </c>
      <c r="C92" s="4" t="s">
        <v>98</v>
      </c>
      <c r="D92" s="21">
        <f>SUM(E92:G92)</f>
        <v>2000</v>
      </c>
      <c r="E92" s="24">
        <v>0</v>
      </c>
      <c r="F92" s="24">
        <v>2000</v>
      </c>
      <c r="G92" s="24">
        <v>0</v>
      </c>
      <c r="H92" s="21">
        <f>SUM(I92:K92)</f>
        <v>2000</v>
      </c>
      <c r="I92" s="24">
        <v>0</v>
      </c>
      <c r="J92" s="24">
        <v>2000</v>
      </c>
      <c r="K92" s="24">
        <v>0</v>
      </c>
      <c r="L92" s="21">
        <f>SUM(M92:O92)</f>
        <v>0</v>
      </c>
      <c r="M92" s="24">
        <v>0</v>
      </c>
      <c r="N92" s="24">
        <v>0</v>
      </c>
      <c r="O92" s="26">
        <v>0</v>
      </c>
      <c r="P92" s="21">
        <f>SUM(Q92:S92)</f>
        <v>0</v>
      </c>
      <c r="Q92" s="24">
        <v>0</v>
      </c>
      <c r="R92" s="24">
        <v>0</v>
      </c>
      <c r="S92" s="26">
        <v>0</v>
      </c>
      <c r="T92" s="21">
        <f>SUM(U92:W92)</f>
        <v>2000</v>
      </c>
      <c r="U92" s="21">
        <f t="shared" si="102"/>
        <v>0</v>
      </c>
      <c r="V92" s="21">
        <f t="shared" si="103"/>
        <v>2000</v>
      </c>
      <c r="W92" s="21">
        <f t="shared" si="104"/>
        <v>0</v>
      </c>
      <c r="X92" s="25">
        <v>2022</v>
      </c>
      <c r="Y92" s="25"/>
      <c r="Z92" s="14" t="s">
        <v>102</v>
      </c>
    </row>
    <row r="93" spans="1:26" s="7" customFormat="1" ht="47.25">
      <c r="A93" s="50" t="s">
        <v>128</v>
      </c>
      <c r="B93" s="3">
        <v>918</v>
      </c>
      <c r="C93" s="51" t="s">
        <v>98</v>
      </c>
      <c r="D93" s="21">
        <f>SUM(E93:G93)</f>
        <v>0</v>
      </c>
      <c r="E93" s="24">
        <v>0</v>
      </c>
      <c r="F93" s="24">
        <v>0</v>
      </c>
      <c r="G93" s="24">
        <v>0</v>
      </c>
      <c r="H93" s="21">
        <f>SUM(I93:K93)</f>
        <v>1904.9</v>
      </c>
      <c r="I93" s="24">
        <v>0</v>
      </c>
      <c r="J93" s="24">
        <v>1904.9</v>
      </c>
      <c r="K93" s="24">
        <v>0</v>
      </c>
      <c r="L93" s="21">
        <f>SUM(M93:O93)</f>
        <v>0</v>
      </c>
      <c r="M93" s="24">
        <v>0</v>
      </c>
      <c r="N93" s="24">
        <v>0</v>
      </c>
      <c r="O93" s="26">
        <v>0</v>
      </c>
      <c r="P93" s="21">
        <f>SUM(Q93:S93)</f>
        <v>0</v>
      </c>
      <c r="Q93" s="24">
        <v>0</v>
      </c>
      <c r="R93" s="24">
        <v>0</v>
      </c>
      <c r="S93" s="26">
        <v>0</v>
      </c>
      <c r="T93" s="21">
        <f>SUM(U93:W93)</f>
        <v>1904.9</v>
      </c>
      <c r="U93" s="21">
        <f t="shared" ref="U93" si="105">I93</f>
        <v>0</v>
      </c>
      <c r="V93" s="21">
        <f t="shared" ref="V93" si="106">J93</f>
        <v>1904.9</v>
      </c>
      <c r="W93" s="21">
        <f t="shared" ref="W93" si="107">K93</f>
        <v>0</v>
      </c>
      <c r="X93" s="25">
        <v>2022</v>
      </c>
      <c r="Y93" s="25"/>
      <c r="Z93" s="14"/>
    </row>
    <row r="94" spans="1:26" s="7" customFormat="1" ht="47.25">
      <c r="A94" s="50" t="s">
        <v>129</v>
      </c>
      <c r="B94" s="3">
        <v>918</v>
      </c>
      <c r="C94" s="51" t="s">
        <v>98</v>
      </c>
      <c r="D94" s="21">
        <f>SUM(E94:G94)</f>
        <v>0</v>
      </c>
      <c r="E94" s="24">
        <v>0</v>
      </c>
      <c r="F94" s="24">
        <v>0</v>
      </c>
      <c r="G94" s="24">
        <v>0</v>
      </c>
      <c r="H94" s="21">
        <f>SUM(I94:K94)</f>
        <v>261.60000000000002</v>
      </c>
      <c r="I94" s="24">
        <v>0</v>
      </c>
      <c r="J94" s="24">
        <v>261.60000000000002</v>
      </c>
      <c r="K94" s="24">
        <v>0</v>
      </c>
      <c r="L94" s="21">
        <f>SUM(M94:O94)</f>
        <v>0</v>
      </c>
      <c r="M94" s="24">
        <v>0</v>
      </c>
      <c r="N94" s="24">
        <v>0</v>
      </c>
      <c r="O94" s="26">
        <v>0</v>
      </c>
      <c r="P94" s="21">
        <f>SUM(Q94:S94)</f>
        <v>0</v>
      </c>
      <c r="Q94" s="24">
        <v>0</v>
      </c>
      <c r="R94" s="24">
        <v>0</v>
      </c>
      <c r="S94" s="26">
        <v>0</v>
      </c>
      <c r="T94" s="21">
        <f>SUM(U94:W94)</f>
        <v>261.60000000000002</v>
      </c>
      <c r="U94" s="21">
        <f t="shared" ref="U94" si="108">I94</f>
        <v>0</v>
      </c>
      <c r="V94" s="21">
        <f t="shared" ref="V94" si="109">J94</f>
        <v>261.60000000000002</v>
      </c>
      <c r="W94" s="21">
        <f t="shared" ref="W94" si="110">K94</f>
        <v>0</v>
      </c>
      <c r="X94" s="25">
        <v>2022</v>
      </c>
      <c r="Y94" s="25"/>
      <c r="Z94" s="14"/>
    </row>
    <row r="95" spans="1:26" s="7" customFormat="1">
      <c r="A95" s="2" t="s">
        <v>103</v>
      </c>
      <c r="B95" s="3"/>
      <c r="C95" s="4" t="s">
        <v>104</v>
      </c>
      <c r="D95" s="5">
        <f>D96</f>
        <v>71716.800000000003</v>
      </c>
      <c r="E95" s="5">
        <f t="shared" ref="E95:X95" si="111">E96</f>
        <v>0</v>
      </c>
      <c r="F95" s="5">
        <f t="shared" si="111"/>
        <v>71716.800000000003</v>
      </c>
      <c r="G95" s="5">
        <f t="shared" si="111"/>
        <v>0</v>
      </c>
      <c r="H95" s="5">
        <f t="shared" si="111"/>
        <v>118578.9</v>
      </c>
      <c r="I95" s="5">
        <f t="shared" si="111"/>
        <v>0</v>
      </c>
      <c r="J95" s="5">
        <f t="shared" si="111"/>
        <v>118578.9</v>
      </c>
      <c r="K95" s="5">
        <f t="shared" si="111"/>
        <v>0</v>
      </c>
      <c r="L95" s="5">
        <f t="shared" si="111"/>
        <v>0</v>
      </c>
      <c r="M95" s="5">
        <f t="shared" si="111"/>
        <v>0</v>
      </c>
      <c r="N95" s="5">
        <f t="shared" si="111"/>
        <v>0</v>
      </c>
      <c r="O95" s="5">
        <f t="shared" si="111"/>
        <v>0</v>
      </c>
      <c r="P95" s="5">
        <f t="shared" si="111"/>
        <v>0</v>
      </c>
      <c r="Q95" s="5">
        <f t="shared" si="111"/>
        <v>0</v>
      </c>
      <c r="R95" s="5">
        <f t="shared" si="111"/>
        <v>0</v>
      </c>
      <c r="S95" s="5">
        <f t="shared" si="111"/>
        <v>0</v>
      </c>
      <c r="T95" s="5">
        <f t="shared" si="111"/>
        <v>118578.9</v>
      </c>
      <c r="U95" s="5">
        <f t="shared" si="111"/>
        <v>0</v>
      </c>
      <c r="V95" s="5">
        <f t="shared" si="111"/>
        <v>118578.9</v>
      </c>
      <c r="W95" s="5">
        <f t="shared" si="111"/>
        <v>0</v>
      </c>
      <c r="X95" s="54">
        <f t="shared" si="111"/>
        <v>2022</v>
      </c>
      <c r="Y95" s="54"/>
      <c r="Z95" s="11"/>
    </row>
    <row r="96" spans="1:26" s="7" customFormat="1">
      <c r="A96" s="2" t="s">
        <v>22</v>
      </c>
      <c r="B96" s="3"/>
      <c r="C96" s="4" t="s">
        <v>105</v>
      </c>
      <c r="D96" s="5">
        <f>D97</f>
        <v>71716.800000000003</v>
      </c>
      <c r="E96" s="5">
        <f t="shared" ref="E96:X96" si="112">E97</f>
        <v>0</v>
      </c>
      <c r="F96" s="5">
        <f t="shared" si="112"/>
        <v>71716.800000000003</v>
      </c>
      <c r="G96" s="5">
        <f t="shared" si="112"/>
        <v>0</v>
      </c>
      <c r="H96" s="5">
        <f t="shared" si="112"/>
        <v>118578.9</v>
      </c>
      <c r="I96" s="5">
        <f t="shared" si="112"/>
        <v>0</v>
      </c>
      <c r="J96" s="5">
        <f t="shared" si="112"/>
        <v>118578.9</v>
      </c>
      <c r="K96" s="5">
        <f t="shared" si="112"/>
        <v>0</v>
      </c>
      <c r="L96" s="5">
        <f t="shared" si="112"/>
        <v>0</v>
      </c>
      <c r="M96" s="5">
        <f t="shared" si="112"/>
        <v>0</v>
      </c>
      <c r="N96" s="5">
        <f t="shared" si="112"/>
        <v>0</v>
      </c>
      <c r="O96" s="5">
        <f t="shared" si="112"/>
        <v>0</v>
      </c>
      <c r="P96" s="5">
        <f t="shared" si="112"/>
        <v>0</v>
      </c>
      <c r="Q96" s="5">
        <f t="shared" si="112"/>
        <v>0</v>
      </c>
      <c r="R96" s="5">
        <f t="shared" si="112"/>
        <v>0</v>
      </c>
      <c r="S96" s="5">
        <f t="shared" si="112"/>
        <v>0</v>
      </c>
      <c r="T96" s="5">
        <f t="shared" si="112"/>
        <v>118578.9</v>
      </c>
      <c r="U96" s="5">
        <f t="shared" si="112"/>
        <v>0</v>
      </c>
      <c r="V96" s="5">
        <f t="shared" si="112"/>
        <v>118578.9</v>
      </c>
      <c r="W96" s="5">
        <f t="shared" si="112"/>
        <v>0</v>
      </c>
      <c r="X96" s="54">
        <f t="shared" si="112"/>
        <v>2022</v>
      </c>
      <c r="Y96" s="54"/>
      <c r="Z96" s="11"/>
    </row>
    <row r="97" spans="1:26" s="7" customFormat="1" ht="67.5" customHeight="1">
      <c r="A97" s="15" t="s">
        <v>71</v>
      </c>
      <c r="B97" s="3"/>
      <c r="C97" s="4" t="s">
        <v>105</v>
      </c>
      <c r="D97" s="5">
        <f>D98</f>
        <v>71716.800000000003</v>
      </c>
      <c r="E97" s="5">
        <f t="shared" ref="E97:X97" si="113">E98</f>
        <v>0</v>
      </c>
      <c r="F97" s="5">
        <f t="shared" si="113"/>
        <v>71716.800000000003</v>
      </c>
      <c r="G97" s="5">
        <f t="shared" si="113"/>
        <v>0</v>
      </c>
      <c r="H97" s="5">
        <f t="shared" si="113"/>
        <v>118578.9</v>
      </c>
      <c r="I97" s="5">
        <f t="shared" si="113"/>
        <v>0</v>
      </c>
      <c r="J97" s="5">
        <f t="shared" si="113"/>
        <v>118578.9</v>
      </c>
      <c r="K97" s="5">
        <f t="shared" si="113"/>
        <v>0</v>
      </c>
      <c r="L97" s="5">
        <f t="shared" si="113"/>
        <v>0</v>
      </c>
      <c r="M97" s="5">
        <f t="shared" si="113"/>
        <v>0</v>
      </c>
      <c r="N97" s="5">
        <f t="shared" si="113"/>
        <v>0</v>
      </c>
      <c r="O97" s="5">
        <f t="shared" si="113"/>
        <v>0</v>
      </c>
      <c r="P97" s="5">
        <f t="shared" si="113"/>
        <v>0</v>
      </c>
      <c r="Q97" s="5">
        <f t="shared" si="113"/>
        <v>0</v>
      </c>
      <c r="R97" s="5">
        <f t="shared" si="113"/>
        <v>0</v>
      </c>
      <c r="S97" s="5">
        <f t="shared" si="113"/>
        <v>0</v>
      </c>
      <c r="T97" s="5">
        <f t="shared" si="113"/>
        <v>118578.9</v>
      </c>
      <c r="U97" s="5">
        <f t="shared" si="113"/>
        <v>0</v>
      </c>
      <c r="V97" s="5">
        <f t="shared" si="113"/>
        <v>118578.9</v>
      </c>
      <c r="W97" s="5">
        <f t="shared" si="113"/>
        <v>0</v>
      </c>
      <c r="X97" s="54">
        <f t="shared" si="113"/>
        <v>2022</v>
      </c>
      <c r="Y97" s="54"/>
      <c r="Z97" s="11"/>
    </row>
    <row r="98" spans="1:26" s="7" customFormat="1" ht="47.25">
      <c r="A98" s="2" t="s">
        <v>17</v>
      </c>
      <c r="B98" s="3">
        <v>921</v>
      </c>
      <c r="C98" s="4" t="s">
        <v>105</v>
      </c>
      <c r="D98" s="5">
        <f>D99</f>
        <v>71716.800000000003</v>
      </c>
      <c r="E98" s="5">
        <f t="shared" ref="E98:X98" si="114">E99</f>
        <v>0</v>
      </c>
      <c r="F98" s="5">
        <f t="shared" si="114"/>
        <v>71716.800000000003</v>
      </c>
      <c r="G98" s="5">
        <f t="shared" si="114"/>
        <v>0</v>
      </c>
      <c r="H98" s="5">
        <f t="shared" si="114"/>
        <v>118578.9</v>
      </c>
      <c r="I98" s="5">
        <f t="shared" si="114"/>
        <v>0</v>
      </c>
      <c r="J98" s="5">
        <f t="shared" si="114"/>
        <v>118578.9</v>
      </c>
      <c r="K98" s="5">
        <f t="shared" si="114"/>
        <v>0</v>
      </c>
      <c r="L98" s="5">
        <f t="shared" si="114"/>
        <v>0</v>
      </c>
      <c r="M98" s="5">
        <f t="shared" si="114"/>
        <v>0</v>
      </c>
      <c r="N98" s="5">
        <f t="shared" si="114"/>
        <v>0</v>
      </c>
      <c r="O98" s="5">
        <f t="shared" si="114"/>
        <v>0</v>
      </c>
      <c r="P98" s="5">
        <f t="shared" si="114"/>
        <v>0</v>
      </c>
      <c r="Q98" s="5">
        <f t="shared" si="114"/>
        <v>0</v>
      </c>
      <c r="R98" s="5">
        <f t="shared" si="114"/>
        <v>0</v>
      </c>
      <c r="S98" s="5">
        <f t="shared" si="114"/>
        <v>0</v>
      </c>
      <c r="T98" s="5">
        <f>T99</f>
        <v>118578.9</v>
      </c>
      <c r="U98" s="5">
        <f t="shared" si="114"/>
        <v>0</v>
      </c>
      <c r="V98" s="5">
        <f t="shared" si="114"/>
        <v>118578.9</v>
      </c>
      <c r="W98" s="5">
        <f t="shared" si="114"/>
        <v>0</v>
      </c>
      <c r="X98" s="54">
        <f t="shared" si="114"/>
        <v>2022</v>
      </c>
      <c r="Y98" s="54"/>
      <c r="Z98" s="11"/>
    </row>
    <row r="99" spans="1:26" s="10" customFormat="1" ht="63">
      <c r="A99" s="8" t="s">
        <v>106</v>
      </c>
      <c r="B99" s="3">
        <v>921</v>
      </c>
      <c r="C99" s="4" t="s">
        <v>105</v>
      </c>
      <c r="D99" s="24">
        <f>E99+F99+G99</f>
        <v>71716.800000000003</v>
      </c>
      <c r="E99" s="24">
        <v>0</v>
      </c>
      <c r="F99" s="24">
        <v>71716.800000000003</v>
      </c>
      <c r="G99" s="24">
        <v>0</v>
      </c>
      <c r="H99" s="24">
        <f>I99+J99+K99</f>
        <v>118578.9</v>
      </c>
      <c r="I99" s="24">
        <v>0</v>
      </c>
      <c r="J99" s="24">
        <v>118578.9</v>
      </c>
      <c r="K99" s="24">
        <v>0</v>
      </c>
      <c r="L99" s="24">
        <f>M99+N99+O99</f>
        <v>0</v>
      </c>
      <c r="M99" s="24">
        <v>0</v>
      </c>
      <c r="N99" s="24">
        <v>0</v>
      </c>
      <c r="O99" s="24">
        <v>0</v>
      </c>
      <c r="P99" s="24">
        <f>Q99+R99+S99</f>
        <v>0</v>
      </c>
      <c r="Q99" s="24">
        <v>0</v>
      </c>
      <c r="R99" s="24">
        <v>0</v>
      </c>
      <c r="S99" s="24">
        <v>0</v>
      </c>
      <c r="T99" s="13">
        <f>SUM(U99:W99)</f>
        <v>118578.9</v>
      </c>
      <c r="U99" s="21">
        <f>I99</f>
        <v>0</v>
      </c>
      <c r="V99" s="21">
        <f t="shared" ref="V99" si="115">J99</f>
        <v>118578.9</v>
      </c>
      <c r="W99" s="21">
        <f t="shared" ref="W99" si="116">K99</f>
        <v>0</v>
      </c>
      <c r="X99" s="25">
        <v>2022</v>
      </c>
      <c r="Y99" s="25"/>
      <c r="Z99" s="38" t="s">
        <v>107</v>
      </c>
    </row>
    <row r="100" spans="1:26" s="7" customFormat="1">
      <c r="A100" s="2" t="s">
        <v>108</v>
      </c>
      <c r="B100" s="3"/>
      <c r="C100" s="4" t="s">
        <v>109</v>
      </c>
      <c r="D100" s="5">
        <f>D101+D107</f>
        <v>132816.70000000001</v>
      </c>
      <c r="E100" s="5">
        <f t="shared" ref="E100:W100" si="117">E101+E107</f>
        <v>0</v>
      </c>
      <c r="F100" s="5">
        <f t="shared" si="117"/>
        <v>99124</v>
      </c>
      <c r="G100" s="5">
        <f t="shared" si="117"/>
        <v>33692.699999999997</v>
      </c>
      <c r="H100" s="5">
        <f t="shared" si="117"/>
        <v>129627.59999999999</v>
      </c>
      <c r="I100" s="5">
        <f t="shared" si="117"/>
        <v>0</v>
      </c>
      <c r="J100" s="5">
        <f t="shared" si="117"/>
        <v>99124</v>
      </c>
      <c r="K100" s="5">
        <f t="shared" si="117"/>
        <v>30503.600000000002</v>
      </c>
      <c r="L100" s="5">
        <f t="shared" si="117"/>
        <v>0</v>
      </c>
      <c r="M100" s="5">
        <f t="shared" si="117"/>
        <v>0</v>
      </c>
      <c r="N100" s="5">
        <f t="shared" si="117"/>
        <v>0</v>
      </c>
      <c r="O100" s="5">
        <f t="shared" si="117"/>
        <v>0</v>
      </c>
      <c r="P100" s="5">
        <f t="shared" si="117"/>
        <v>0</v>
      </c>
      <c r="Q100" s="5">
        <f t="shared" si="117"/>
        <v>0</v>
      </c>
      <c r="R100" s="5">
        <f t="shared" si="117"/>
        <v>0</v>
      </c>
      <c r="S100" s="5">
        <f t="shared" si="117"/>
        <v>0</v>
      </c>
      <c r="T100" s="5">
        <f t="shared" si="117"/>
        <v>129627.59999999999</v>
      </c>
      <c r="U100" s="5">
        <f t="shared" si="117"/>
        <v>0</v>
      </c>
      <c r="V100" s="5">
        <f t="shared" si="117"/>
        <v>99124</v>
      </c>
      <c r="W100" s="5">
        <f t="shared" si="117"/>
        <v>30503.600000000002</v>
      </c>
      <c r="X100" s="54"/>
      <c r="Y100" s="54"/>
      <c r="Z100" s="11"/>
    </row>
    <row r="101" spans="1:26" s="7" customFormat="1">
      <c r="A101" s="2" t="s">
        <v>22</v>
      </c>
      <c r="B101" s="3"/>
      <c r="C101" s="4" t="s">
        <v>110</v>
      </c>
      <c r="D101" s="5">
        <f>D102</f>
        <v>120361.7</v>
      </c>
      <c r="E101" s="5">
        <f t="shared" ref="E101:W101" si="118">E102</f>
        <v>0</v>
      </c>
      <c r="F101" s="5">
        <f t="shared" si="118"/>
        <v>99124</v>
      </c>
      <c r="G101" s="5">
        <f t="shared" si="118"/>
        <v>21237.7</v>
      </c>
      <c r="H101" s="5">
        <f t="shared" si="118"/>
        <v>117172.59999999999</v>
      </c>
      <c r="I101" s="5">
        <f t="shared" si="118"/>
        <v>0</v>
      </c>
      <c r="J101" s="5">
        <f t="shared" si="118"/>
        <v>99124</v>
      </c>
      <c r="K101" s="5">
        <f t="shared" si="118"/>
        <v>18048.600000000002</v>
      </c>
      <c r="L101" s="5">
        <f t="shared" si="118"/>
        <v>0</v>
      </c>
      <c r="M101" s="5">
        <f t="shared" si="118"/>
        <v>0</v>
      </c>
      <c r="N101" s="5">
        <f t="shared" si="118"/>
        <v>0</v>
      </c>
      <c r="O101" s="5">
        <f t="shared" si="118"/>
        <v>0</v>
      </c>
      <c r="P101" s="5">
        <f t="shared" si="118"/>
        <v>0</v>
      </c>
      <c r="Q101" s="5">
        <f t="shared" si="118"/>
        <v>0</v>
      </c>
      <c r="R101" s="5">
        <f t="shared" si="118"/>
        <v>0</v>
      </c>
      <c r="S101" s="5">
        <f t="shared" si="118"/>
        <v>0</v>
      </c>
      <c r="T101" s="5">
        <f t="shared" si="118"/>
        <v>117172.59999999999</v>
      </c>
      <c r="U101" s="5">
        <f t="shared" si="118"/>
        <v>0</v>
      </c>
      <c r="V101" s="5">
        <f t="shared" si="118"/>
        <v>99124</v>
      </c>
      <c r="W101" s="5">
        <f t="shared" si="118"/>
        <v>18048.600000000002</v>
      </c>
      <c r="X101" s="54"/>
      <c r="Y101" s="54"/>
      <c r="Z101" s="11"/>
    </row>
    <row r="102" spans="1:26" s="7" customFormat="1" ht="66" customHeight="1">
      <c r="A102" s="15" t="s">
        <v>111</v>
      </c>
      <c r="B102" s="3"/>
      <c r="C102" s="4" t="s">
        <v>110</v>
      </c>
      <c r="D102" s="5">
        <f>D103</f>
        <v>120361.7</v>
      </c>
      <c r="E102" s="5">
        <f t="shared" ref="E102:W102" si="119">E103</f>
        <v>0</v>
      </c>
      <c r="F102" s="5">
        <f t="shared" si="119"/>
        <v>99124</v>
      </c>
      <c r="G102" s="5">
        <f t="shared" si="119"/>
        <v>21237.7</v>
      </c>
      <c r="H102" s="5">
        <f t="shared" si="119"/>
        <v>117172.59999999999</v>
      </c>
      <c r="I102" s="5">
        <f t="shared" si="119"/>
        <v>0</v>
      </c>
      <c r="J102" s="5">
        <f t="shared" si="119"/>
        <v>99124</v>
      </c>
      <c r="K102" s="5">
        <f t="shared" si="119"/>
        <v>18048.600000000002</v>
      </c>
      <c r="L102" s="5">
        <f t="shared" si="119"/>
        <v>0</v>
      </c>
      <c r="M102" s="5">
        <f t="shared" si="119"/>
        <v>0</v>
      </c>
      <c r="N102" s="5">
        <f t="shared" si="119"/>
        <v>0</v>
      </c>
      <c r="O102" s="5">
        <f t="shared" si="119"/>
        <v>0</v>
      </c>
      <c r="P102" s="5">
        <f t="shared" si="119"/>
        <v>0</v>
      </c>
      <c r="Q102" s="5">
        <f t="shared" si="119"/>
        <v>0</v>
      </c>
      <c r="R102" s="5">
        <f t="shared" si="119"/>
        <v>0</v>
      </c>
      <c r="S102" s="5">
        <f t="shared" si="119"/>
        <v>0</v>
      </c>
      <c r="T102" s="5">
        <f t="shared" si="119"/>
        <v>117172.59999999999</v>
      </c>
      <c r="U102" s="5">
        <f t="shared" si="119"/>
        <v>0</v>
      </c>
      <c r="V102" s="5">
        <f t="shared" si="119"/>
        <v>99124</v>
      </c>
      <c r="W102" s="5">
        <f t="shared" si="119"/>
        <v>18048.600000000002</v>
      </c>
      <c r="X102" s="54"/>
      <c r="Y102" s="54"/>
      <c r="Z102" s="11"/>
    </row>
    <row r="103" spans="1:26" s="7" customFormat="1" ht="47.25">
      <c r="A103" s="2" t="s">
        <v>16</v>
      </c>
      <c r="B103" s="3">
        <v>918</v>
      </c>
      <c r="C103" s="4" t="s">
        <v>110</v>
      </c>
      <c r="D103" s="5">
        <f>D104+D105+D106</f>
        <v>120361.7</v>
      </c>
      <c r="E103" s="5">
        <f t="shared" ref="E103:W103" si="120">E104+E105+E106</f>
        <v>0</v>
      </c>
      <c r="F103" s="5">
        <f t="shared" si="120"/>
        <v>99124</v>
      </c>
      <c r="G103" s="5">
        <f t="shared" si="120"/>
        <v>21237.7</v>
      </c>
      <c r="H103" s="5">
        <f t="shared" si="120"/>
        <v>117172.59999999999</v>
      </c>
      <c r="I103" s="5">
        <f t="shared" si="120"/>
        <v>0</v>
      </c>
      <c r="J103" s="5">
        <f t="shared" si="120"/>
        <v>99124</v>
      </c>
      <c r="K103" s="5">
        <f t="shared" si="120"/>
        <v>18048.600000000002</v>
      </c>
      <c r="L103" s="5">
        <f t="shared" si="120"/>
        <v>0</v>
      </c>
      <c r="M103" s="5">
        <f t="shared" si="120"/>
        <v>0</v>
      </c>
      <c r="N103" s="5">
        <f t="shared" si="120"/>
        <v>0</v>
      </c>
      <c r="O103" s="5">
        <f t="shared" si="120"/>
        <v>0</v>
      </c>
      <c r="P103" s="5">
        <f t="shared" si="120"/>
        <v>0</v>
      </c>
      <c r="Q103" s="5">
        <f t="shared" si="120"/>
        <v>0</v>
      </c>
      <c r="R103" s="5">
        <f t="shared" si="120"/>
        <v>0</v>
      </c>
      <c r="S103" s="5">
        <f t="shared" si="120"/>
        <v>0</v>
      </c>
      <c r="T103" s="5">
        <f t="shared" si="120"/>
        <v>117172.59999999999</v>
      </c>
      <c r="U103" s="5">
        <f t="shared" si="120"/>
        <v>0</v>
      </c>
      <c r="V103" s="5">
        <f t="shared" si="120"/>
        <v>99124</v>
      </c>
      <c r="W103" s="5">
        <f t="shared" si="120"/>
        <v>18048.600000000002</v>
      </c>
      <c r="X103" s="54"/>
      <c r="Y103" s="54"/>
      <c r="Z103" s="11"/>
    </row>
    <row r="104" spans="1:26" s="7" customFormat="1" ht="100.5" customHeight="1">
      <c r="A104" s="36" t="s">
        <v>112</v>
      </c>
      <c r="B104" s="3">
        <v>918</v>
      </c>
      <c r="C104" s="4">
        <v>1101</v>
      </c>
      <c r="D104" s="21">
        <f>SUM(E104:G104)</f>
        <v>3276</v>
      </c>
      <c r="E104" s="24">
        <v>0</v>
      </c>
      <c r="F104" s="24">
        <v>0</v>
      </c>
      <c r="G104" s="26">
        <v>3276</v>
      </c>
      <c r="H104" s="21">
        <f>SUM(I104:K104)</f>
        <v>86.9</v>
      </c>
      <c r="I104" s="24">
        <v>0</v>
      </c>
      <c r="J104" s="24">
        <v>0</v>
      </c>
      <c r="K104" s="24">
        <v>86.9</v>
      </c>
      <c r="L104" s="21">
        <f>SUM(M104:O104)</f>
        <v>0</v>
      </c>
      <c r="M104" s="24">
        <v>0</v>
      </c>
      <c r="N104" s="24">
        <v>0</v>
      </c>
      <c r="O104" s="26">
        <v>0</v>
      </c>
      <c r="P104" s="21">
        <f>SUM(Q104:S104)</f>
        <v>0</v>
      </c>
      <c r="Q104" s="24">
        <v>0</v>
      </c>
      <c r="R104" s="24">
        <v>0</v>
      </c>
      <c r="S104" s="26">
        <v>0</v>
      </c>
      <c r="T104" s="21">
        <f>SUM(U104:W104)</f>
        <v>86.9</v>
      </c>
      <c r="U104" s="21">
        <f t="shared" ref="U104:U106" si="121">I104</f>
        <v>0</v>
      </c>
      <c r="V104" s="21">
        <f t="shared" ref="V104:V106" si="122">J104</f>
        <v>0</v>
      </c>
      <c r="W104" s="21">
        <f t="shared" ref="W104:W106" si="123">K104</f>
        <v>86.9</v>
      </c>
      <c r="X104" s="25"/>
      <c r="Y104" s="25"/>
      <c r="Z104" s="14" t="s">
        <v>113</v>
      </c>
    </row>
    <row r="105" spans="1:26" s="7" customFormat="1" ht="63">
      <c r="A105" s="2" t="s">
        <v>114</v>
      </c>
      <c r="B105" s="3">
        <v>918</v>
      </c>
      <c r="C105" s="4">
        <v>1101</v>
      </c>
      <c r="D105" s="21">
        <f>SUM(E105:G105)</f>
        <v>550</v>
      </c>
      <c r="E105" s="27">
        <v>0</v>
      </c>
      <c r="F105" s="27">
        <v>0</v>
      </c>
      <c r="G105" s="26">
        <v>550</v>
      </c>
      <c r="H105" s="21">
        <f>SUM(I105:K105)</f>
        <v>550</v>
      </c>
      <c r="I105" s="27">
        <v>0</v>
      </c>
      <c r="J105" s="27">
        <v>0</v>
      </c>
      <c r="K105" s="26">
        <v>550</v>
      </c>
      <c r="L105" s="21">
        <f>SUM(M105:O105)</f>
        <v>0</v>
      </c>
      <c r="M105" s="24">
        <v>0</v>
      </c>
      <c r="N105" s="24">
        <v>0</v>
      </c>
      <c r="O105" s="26">
        <v>0</v>
      </c>
      <c r="P105" s="21">
        <f>SUM(Q105:S105)</f>
        <v>0</v>
      </c>
      <c r="Q105" s="24">
        <v>0</v>
      </c>
      <c r="R105" s="24">
        <v>0</v>
      </c>
      <c r="S105" s="26">
        <v>0</v>
      </c>
      <c r="T105" s="21">
        <f>SUM(U105:W105)</f>
        <v>550</v>
      </c>
      <c r="U105" s="21">
        <f t="shared" si="121"/>
        <v>0</v>
      </c>
      <c r="V105" s="21">
        <f t="shared" si="122"/>
        <v>0</v>
      </c>
      <c r="W105" s="21">
        <f t="shared" si="123"/>
        <v>550</v>
      </c>
      <c r="X105" s="28"/>
      <c r="Y105" s="28"/>
      <c r="Z105" s="29" t="s">
        <v>115</v>
      </c>
    </row>
    <row r="106" spans="1:26" s="7" customFormat="1" ht="63">
      <c r="A106" s="2" t="s">
        <v>116</v>
      </c>
      <c r="B106" s="3">
        <v>918</v>
      </c>
      <c r="C106" s="4" t="s">
        <v>110</v>
      </c>
      <c r="D106" s="21">
        <f>SUM(E106:G106)</f>
        <v>116535.7</v>
      </c>
      <c r="E106" s="24">
        <v>0</v>
      </c>
      <c r="F106" s="24">
        <v>99124</v>
      </c>
      <c r="G106" s="24">
        <v>17411.7</v>
      </c>
      <c r="H106" s="21">
        <f>SUM(I106:K106)</f>
        <v>116535.7</v>
      </c>
      <c r="I106" s="24">
        <v>0</v>
      </c>
      <c r="J106" s="24">
        <v>99124</v>
      </c>
      <c r="K106" s="24">
        <v>17411.7</v>
      </c>
      <c r="L106" s="21">
        <f>SUM(M106:O106)</f>
        <v>0</v>
      </c>
      <c r="M106" s="24">
        <v>0</v>
      </c>
      <c r="N106" s="24">
        <v>0</v>
      </c>
      <c r="O106" s="26">
        <v>0</v>
      </c>
      <c r="P106" s="21">
        <f>SUM(Q106:S106)</f>
        <v>0</v>
      </c>
      <c r="Q106" s="24">
        <v>0</v>
      </c>
      <c r="R106" s="24">
        <v>0</v>
      </c>
      <c r="S106" s="26">
        <v>0</v>
      </c>
      <c r="T106" s="21">
        <f>SUM(U106:W106)</f>
        <v>116535.7</v>
      </c>
      <c r="U106" s="21">
        <f t="shared" si="121"/>
        <v>0</v>
      </c>
      <c r="V106" s="21">
        <f t="shared" si="122"/>
        <v>99124</v>
      </c>
      <c r="W106" s="21">
        <f t="shared" si="123"/>
        <v>17411.7</v>
      </c>
      <c r="X106" s="25"/>
      <c r="Y106" s="25"/>
      <c r="Z106" s="39" t="s">
        <v>117</v>
      </c>
    </row>
    <row r="107" spans="1:26" s="7" customFormat="1">
      <c r="A107" s="2" t="s">
        <v>22</v>
      </c>
      <c r="B107" s="3"/>
      <c r="C107" s="4" t="s">
        <v>118</v>
      </c>
      <c r="D107" s="5">
        <f>D108</f>
        <v>12455</v>
      </c>
      <c r="E107" s="5">
        <f t="shared" ref="E107:W107" si="124">E108</f>
        <v>0</v>
      </c>
      <c r="F107" s="5">
        <f t="shared" si="124"/>
        <v>0</v>
      </c>
      <c r="G107" s="5">
        <f t="shared" si="124"/>
        <v>12455</v>
      </c>
      <c r="H107" s="5">
        <f t="shared" si="124"/>
        <v>12455</v>
      </c>
      <c r="I107" s="5">
        <f t="shared" si="124"/>
        <v>0</v>
      </c>
      <c r="J107" s="5">
        <f t="shared" si="124"/>
        <v>0</v>
      </c>
      <c r="K107" s="5">
        <f t="shared" si="124"/>
        <v>12455</v>
      </c>
      <c r="L107" s="5">
        <f t="shared" si="124"/>
        <v>0</v>
      </c>
      <c r="M107" s="5">
        <f t="shared" si="124"/>
        <v>0</v>
      </c>
      <c r="N107" s="5">
        <f t="shared" si="124"/>
        <v>0</v>
      </c>
      <c r="O107" s="5">
        <f t="shared" si="124"/>
        <v>0</v>
      </c>
      <c r="P107" s="5">
        <f t="shared" si="124"/>
        <v>0</v>
      </c>
      <c r="Q107" s="5">
        <f t="shared" si="124"/>
        <v>0</v>
      </c>
      <c r="R107" s="5">
        <f t="shared" si="124"/>
        <v>0</v>
      </c>
      <c r="S107" s="5">
        <f t="shared" si="124"/>
        <v>0</v>
      </c>
      <c r="T107" s="5">
        <f t="shared" si="124"/>
        <v>12455</v>
      </c>
      <c r="U107" s="5">
        <f t="shared" si="124"/>
        <v>0</v>
      </c>
      <c r="V107" s="5">
        <f t="shared" si="124"/>
        <v>0</v>
      </c>
      <c r="W107" s="5">
        <f t="shared" si="124"/>
        <v>12455</v>
      </c>
      <c r="X107" s="54"/>
      <c r="Y107" s="54"/>
      <c r="Z107" s="11"/>
    </row>
    <row r="108" spans="1:26" s="10" customFormat="1" ht="63">
      <c r="A108" s="12" t="s">
        <v>111</v>
      </c>
      <c r="B108" s="3"/>
      <c r="C108" s="4" t="s">
        <v>118</v>
      </c>
      <c r="D108" s="5">
        <f>D109</f>
        <v>12455</v>
      </c>
      <c r="E108" s="5">
        <f t="shared" ref="E108:W108" si="125">E109</f>
        <v>0</v>
      </c>
      <c r="F108" s="5">
        <f t="shared" si="125"/>
        <v>0</v>
      </c>
      <c r="G108" s="5">
        <f t="shared" si="125"/>
        <v>12455</v>
      </c>
      <c r="H108" s="5">
        <f t="shared" si="125"/>
        <v>12455</v>
      </c>
      <c r="I108" s="5">
        <f t="shared" si="125"/>
        <v>0</v>
      </c>
      <c r="J108" s="5">
        <f t="shared" si="125"/>
        <v>0</v>
      </c>
      <c r="K108" s="5">
        <f t="shared" si="125"/>
        <v>12455</v>
      </c>
      <c r="L108" s="5">
        <f t="shared" si="125"/>
        <v>0</v>
      </c>
      <c r="M108" s="5">
        <f t="shared" si="125"/>
        <v>0</v>
      </c>
      <c r="N108" s="5">
        <f t="shared" si="125"/>
        <v>0</v>
      </c>
      <c r="O108" s="5">
        <f t="shared" si="125"/>
        <v>0</v>
      </c>
      <c r="P108" s="5">
        <f t="shared" si="125"/>
        <v>0</v>
      </c>
      <c r="Q108" s="5">
        <f t="shared" si="125"/>
        <v>0</v>
      </c>
      <c r="R108" s="5">
        <f t="shared" si="125"/>
        <v>0</v>
      </c>
      <c r="S108" s="5">
        <f t="shared" si="125"/>
        <v>0</v>
      </c>
      <c r="T108" s="5">
        <f t="shared" si="125"/>
        <v>12455</v>
      </c>
      <c r="U108" s="5">
        <f t="shared" si="125"/>
        <v>0</v>
      </c>
      <c r="V108" s="5">
        <f t="shared" si="125"/>
        <v>0</v>
      </c>
      <c r="W108" s="5">
        <f t="shared" si="125"/>
        <v>12455</v>
      </c>
      <c r="X108" s="54"/>
      <c r="Y108" s="54"/>
      <c r="Z108" s="11"/>
    </row>
    <row r="109" spans="1:26" s="10" customFormat="1" ht="47.25">
      <c r="A109" s="8" t="s">
        <v>16</v>
      </c>
      <c r="B109" s="3">
        <v>918</v>
      </c>
      <c r="C109" s="4" t="s">
        <v>118</v>
      </c>
      <c r="D109" s="5">
        <f>D110+D111</f>
        <v>12455</v>
      </c>
      <c r="E109" s="5">
        <f t="shared" ref="E109:W109" si="126">E110+E111</f>
        <v>0</v>
      </c>
      <c r="F109" s="5">
        <f t="shared" si="126"/>
        <v>0</v>
      </c>
      <c r="G109" s="5">
        <f t="shared" si="126"/>
        <v>12455</v>
      </c>
      <c r="H109" s="5">
        <f t="shared" si="126"/>
        <v>12455</v>
      </c>
      <c r="I109" s="5">
        <f t="shared" si="126"/>
        <v>0</v>
      </c>
      <c r="J109" s="5">
        <f t="shared" si="126"/>
        <v>0</v>
      </c>
      <c r="K109" s="5">
        <f t="shared" si="126"/>
        <v>12455</v>
      </c>
      <c r="L109" s="5">
        <f t="shared" si="126"/>
        <v>0</v>
      </c>
      <c r="M109" s="5">
        <f t="shared" si="126"/>
        <v>0</v>
      </c>
      <c r="N109" s="5">
        <f t="shared" si="126"/>
        <v>0</v>
      </c>
      <c r="O109" s="5">
        <f t="shared" si="126"/>
        <v>0</v>
      </c>
      <c r="P109" s="5">
        <f t="shared" si="126"/>
        <v>0</v>
      </c>
      <c r="Q109" s="5">
        <f t="shared" si="126"/>
        <v>0</v>
      </c>
      <c r="R109" s="5">
        <f t="shared" si="126"/>
        <v>0</v>
      </c>
      <c r="S109" s="5">
        <f t="shared" si="126"/>
        <v>0</v>
      </c>
      <c r="T109" s="5">
        <f t="shared" si="126"/>
        <v>12455</v>
      </c>
      <c r="U109" s="5">
        <f t="shared" si="126"/>
        <v>0</v>
      </c>
      <c r="V109" s="5">
        <f t="shared" si="126"/>
        <v>0</v>
      </c>
      <c r="W109" s="5">
        <f t="shared" si="126"/>
        <v>12455</v>
      </c>
      <c r="X109" s="54"/>
      <c r="Y109" s="54"/>
      <c r="Z109" s="11"/>
    </row>
    <row r="110" spans="1:26" s="10" customFormat="1" ht="88.5" customHeight="1">
      <c r="A110" s="8" t="s">
        <v>119</v>
      </c>
      <c r="B110" s="3">
        <v>918</v>
      </c>
      <c r="C110" s="4">
        <v>1102</v>
      </c>
      <c r="D110" s="21">
        <f>SUM(E110:G110)</f>
        <v>6580</v>
      </c>
      <c r="E110" s="27">
        <v>0</v>
      </c>
      <c r="F110" s="27">
        <v>0</v>
      </c>
      <c r="G110" s="26">
        <v>6580</v>
      </c>
      <c r="H110" s="21">
        <f>SUM(I110:K110)</f>
        <v>6580</v>
      </c>
      <c r="I110" s="27">
        <v>0</v>
      </c>
      <c r="J110" s="27">
        <v>0</v>
      </c>
      <c r="K110" s="26">
        <v>6580</v>
      </c>
      <c r="L110" s="21">
        <f>SUM(M110:O110)</f>
        <v>0</v>
      </c>
      <c r="M110" s="24">
        <v>0</v>
      </c>
      <c r="N110" s="24">
        <v>0</v>
      </c>
      <c r="O110" s="26">
        <v>0</v>
      </c>
      <c r="P110" s="21">
        <f>SUM(Q110:S110)</f>
        <v>0</v>
      </c>
      <c r="Q110" s="24">
        <v>0</v>
      </c>
      <c r="R110" s="24">
        <v>0</v>
      </c>
      <c r="S110" s="26">
        <v>0</v>
      </c>
      <c r="T110" s="21">
        <f>SUM(U110:W110)</f>
        <v>6580</v>
      </c>
      <c r="U110" s="21">
        <f t="shared" ref="U110:U111" si="127">I110</f>
        <v>0</v>
      </c>
      <c r="V110" s="21">
        <f t="shared" ref="V110:V111" si="128">J110</f>
        <v>0</v>
      </c>
      <c r="W110" s="21">
        <f t="shared" ref="W110:W111" si="129">K110</f>
        <v>6580</v>
      </c>
      <c r="X110" s="28"/>
      <c r="Y110" s="28"/>
      <c r="Z110" s="29" t="s">
        <v>120</v>
      </c>
    </row>
    <row r="111" spans="1:26" s="10" customFormat="1" ht="85.5" customHeight="1">
      <c r="A111" s="8" t="s">
        <v>121</v>
      </c>
      <c r="B111" s="3">
        <v>918</v>
      </c>
      <c r="C111" s="4">
        <v>1102</v>
      </c>
      <c r="D111" s="21">
        <f>SUM(E111:G111)</f>
        <v>5875</v>
      </c>
      <c r="E111" s="27">
        <v>0</v>
      </c>
      <c r="F111" s="27">
        <v>0</v>
      </c>
      <c r="G111" s="26">
        <v>5875</v>
      </c>
      <c r="H111" s="21">
        <f>SUM(I111:K111)</f>
        <v>5875</v>
      </c>
      <c r="I111" s="27">
        <v>0</v>
      </c>
      <c r="J111" s="27">
        <v>0</v>
      </c>
      <c r="K111" s="26">
        <v>5875</v>
      </c>
      <c r="L111" s="21">
        <f>SUM(M111:O111)</f>
        <v>0</v>
      </c>
      <c r="M111" s="24">
        <v>0</v>
      </c>
      <c r="N111" s="24">
        <v>0</v>
      </c>
      <c r="O111" s="26">
        <v>0</v>
      </c>
      <c r="P111" s="21">
        <f>SUM(Q111:S111)</f>
        <v>0</v>
      </c>
      <c r="Q111" s="24">
        <v>0</v>
      </c>
      <c r="R111" s="24">
        <v>0</v>
      </c>
      <c r="S111" s="26">
        <v>0</v>
      </c>
      <c r="T111" s="21">
        <f>SUM(U111:W111)</f>
        <v>5875</v>
      </c>
      <c r="U111" s="21">
        <f t="shared" si="127"/>
        <v>0</v>
      </c>
      <c r="V111" s="21">
        <f t="shared" si="128"/>
        <v>0</v>
      </c>
      <c r="W111" s="21">
        <f t="shared" si="129"/>
        <v>5875</v>
      </c>
      <c r="X111" s="28"/>
      <c r="Y111" s="28"/>
      <c r="Z111" s="29" t="s">
        <v>122</v>
      </c>
    </row>
    <row r="112" spans="1:26" s="7" customFormat="1">
      <c r="A112" s="40"/>
      <c r="B112" s="41"/>
      <c r="C112" s="42"/>
      <c r="X112" s="43"/>
      <c r="Y112" s="43"/>
    </row>
    <row r="113" spans="1:25" s="7" customFormat="1">
      <c r="A113" s="40"/>
      <c r="B113" s="41"/>
      <c r="C113" s="42"/>
      <c r="X113" s="43"/>
      <c r="Y113" s="43"/>
    </row>
    <row r="114" spans="1:25" s="7" customFormat="1">
      <c r="A114" s="40"/>
      <c r="B114" s="41"/>
      <c r="C114" s="42"/>
      <c r="X114" s="43"/>
      <c r="Y114" s="43"/>
    </row>
    <row r="115" spans="1:25" s="7" customFormat="1">
      <c r="A115" s="40"/>
      <c r="B115" s="41"/>
      <c r="C115" s="42"/>
      <c r="X115" s="43"/>
      <c r="Y115" s="43"/>
    </row>
    <row r="116" spans="1:25" s="7" customFormat="1">
      <c r="A116" s="40"/>
      <c r="B116" s="41"/>
      <c r="C116" s="42"/>
      <c r="X116" s="43"/>
      <c r="Y116" s="43"/>
    </row>
    <row r="117" spans="1:25" s="7" customFormat="1">
      <c r="A117" s="40"/>
      <c r="B117" s="41"/>
      <c r="C117" s="42"/>
      <c r="X117" s="43"/>
      <c r="Y117" s="43"/>
    </row>
    <row r="118" spans="1:25" s="7" customFormat="1">
      <c r="A118" s="40"/>
      <c r="B118" s="41"/>
      <c r="C118" s="42"/>
      <c r="X118" s="43"/>
      <c r="Y118" s="43"/>
    </row>
    <row r="119" spans="1:25" s="7" customFormat="1">
      <c r="A119" s="40"/>
      <c r="B119" s="41"/>
      <c r="C119" s="42"/>
      <c r="X119" s="43"/>
      <c r="Y119" s="43"/>
    </row>
    <row r="120" spans="1:25" s="7" customFormat="1">
      <c r="A120" s="40"/>
      <c r="B120" s="41"/>
      <c r="C120" s="42"/>
      <c r="X120" s="43"/>
      <c r="Y120" s="43"/>
    </row>
    <row r="121" spans="1:25" s="7" customFormat="1">
      <c r="A121" s="40"/>
      <c r="B121" s="41"/>
      <c r="C121" s="42"/>
      <c r="X121" s="43"/>
      <c r="Y121" s="43"/>
    </row>
    <row r="122" spans="1:25" s="7" customFormat="1">
      <c r="A122" s="40"/>
      <c r="B122" s="41"/>
      <c r="C122" s="42"/>
      <c r="X122" s="43"/>
      <c r="Y122" s="43"/>
    </row>
    <row r="123" spans="1:25" s="7" customFormat="1">
      <c r="A123" s="40"/>
      <c r="B123" s="41"/>
      <c r="C123" s="42"/>
      <c r="X123" s="43"/>
      <c r="Y123" s="43"/>
    </row>
    <row r="124" spans="1:25" s="7" customFormat="1">
      <c r="A124" s="40"/>
      <c r="B124" s="41"/>
      <c r="C124" s="42"/>
      <c r="X124" s="43"/>
      <c r="Y124" s="43"/>
    </row>
    <row r="125" spans="1:25" s="7" customFormat="1">
      <c r="A125" s="40"/>
      <c r="B125" s="41"/>
      <c r="C125" s="42"/>
      <c r="X125" s="43"/>
      <c r="Y125" s="43"/>
    </row>
    <row r="126" spans="1:25" s="7" customFormat="1">
      <c r="A126" s="40"/>
      <c r="B126" s="41"/>
      <c r="C126" s="42"/>
      <c r="X126" s="43"/>
      <c r="Y126" s="43"/>
    </row>
    <row r="127" spans="1:25" s="7" customFormat="1">
      <c r="A127" s="40"/>
      <c r="B127" s="41"/>
      <c r="C127" s="42"/>
      <c r="X127" s="43"/>
      <c r="Y127" s="43"/>
    </row>
    <row r="128" spans="1:25" s="7" customFormat="1">
      <c r="A128" s="40"/>
      <c r="B128" s="41"/>
      <c r="C128" s="42"/>
      <c r="X128" s="43"/>
      <c r="Y128" s="43"/>
    </row>
    <row r="129" spans="1:25" s="7" customFormat="1">
      <c r="A129" s="40"/>
      <c r="B129" s="41"/>
      <c r="C129" s="42"/>
      <c r="X129" s="43"/>
      <c r="Y129" s="43"/>
    </row>
    <row r="130" spans="1:25" s="7" customFormat="1">
      <c r="A130" s="40"/>
      <c r="B130" s="41"/>
      <c r="C130" s="42"/>
      <c r="X130" s="43"/>
      <c r="Y130" s="43"/>
    </row>
    <row r="131" spans="1:25" s="7" customFormat="1">
      <c r="A131" s="40"/>
      <c r="B131" s="41"/>
      <c r="C131" s="42"/>
      <c r="X131" s="43"/>
      <c r="Y131" s="43"/>
    </row>
    <row r="132" spans="1:25" s="7" customFormat="1">
      <c r="A132" s="40"/>
      <c r="B132" s="41"/>
      <c r="C132" s="42"/>
      <c r="X132" s="43"/>
      <c r="Y132" s="43"/>
    </row>
    <row r="133" spans="1:25" s="7" customFormat="1">
      <c r="A133" s="40"/>
      <c r="B133" s="41"/>
      <c r="C133" s="42"/>
      <c r="X133" s="43"/>
      <c r="Y133" s="43"/>
    </row>
    <row r="134" spans="1:25" s="7" customFormat="1">
      <c r="A134" s="40"/>
      <c r="B134" s="41"/>
      <c r="C134" s="42"/>
      <c r="X134" s="43"/>
      <c r="Y134" s="43"/>
    </row>
    <row r="135" spans="1:25" s="7" customFormat="1">
      <c r="A135" s="40"/>
      <c r="B135" s="41"/>
      <c r="C135" s="42"/>
      <c r="X135" s="43"/>
      <c r="Y135" s="43"/>
    </row>
    <row r="136" spans="1:25" s="7" customFormat="1">
      <c r="A136" s="40"/>
      <c r="B136" s="41"/>
      <c r="C136" s="42"/>
      <c r="X136" s="43"/>
      <c r="Y136" s="43"/>
    </row>
    <row r="137" spans="1:25" s="7" customFormat="1">
      <c r="A137" s="40"/>
      <c r="B137" s="41"/>
      <c r="C137" s="42"/>
      <c r="X137" s="43"/>
      <c r="Y137" s="43"/>
    </row>
    <row r="138" spans="1:25" s="7" customFormat="1">
      <c r="A138" s="40"/>
      <c r="B138" s="41"/>
      <c r="C138" s="42"/>
      <c r="X138" s="43"/>
      <c r="Y138" s="43"/>
    </row>
    <row r="139" spans="1:25" s="7" customFormat="1">
      <c r="A139" s="40"/>
      <c r="B139" s="41"/>
      <c r="C139" s="42"/>
      <c r="X139" s="43"/>
      <c r="Y139" s="43"/>
    </row>
    <row r="140" spans="1:25" s="7" customFormat="1">
      <c r="A140" s="40"/>
      <c r="B140" s="41"/>
      <c r="C140" s="42"/>
      <c r="X140" s="43"/>
      <c r="Y140" s="43"/>
    </row>
    <row r="141" spans="1:25" s="7" customFormat="1">
      <c r="A141" s="40"/>
      <c r="B141" s="41"/>
      <c r="C141" s="42"/>
      <c r="X141" s="43"/>
      <c r="Y141" s="43"/>
    </row>
    <row r="142" spans="1:25" s="7" customFormat="1">
      <c r="A142" s="40"/>
      <c r="B142" s="41"/>
      <c r="C142" s="42"/>
      <c r="X142" s="43"/>
      <c r="Y142" s="43"/>
    </row>
    <row r="143" spans="1:25" s="7" customFormat="1">
      <c r="A143" s="40"/>
      <c r="B143" s="41"/>
      <c r="C143" s="42"/>
      <c r="X143" s="43"/>
      <c r="Y143" s="43"/>
    </row>
    <row r="144" spans="1:25" s="7" customFormat="1">
      <c r="A144" s="40"/>
      <c r="B144" s="41"/>
      <c r="C144" s="42"/>
      <c r="X144" s="43"/>
      <c r="Y144" s="43"/>
    </row>
    <row r="145" spans="1:25" s="7" customFormat="1">
      <c r="A145" s="40"/>
      <c r="B145" s="41"/>
      <c r="C145" s="42"/>
      <c r="X145" s="43"/>
      <c r="Y145" s="43"/>
    </row>
    <row r="146" spans="1:25" s="7" customFormat="1">
      <c r="A146" s="40"/>
      <c r="B146" s="41"/>
      <c r="C146" s="42"/>
      <c r="X146" s="43"/>
      <c r="Y146" s="43"/>
    </row>
    <row r="147" spans="1:25" s="7" customFormat="1">
      <c r="A147" s="40"/>
      <c r="B147" s="41"/>
      <c r="C147" s="42"/>
      <c r="X147" s="43"/>
      <c r="Y147" s="43"/>
    </row>
    <row r="148" spans="1:25" s="7" customFormat="1">
      <c r="A148" s="40"/>
      <c r="B148" s="41"/>
      <c r="C148" s="42"/>
      <c r="X148" s="43"/>
      <c r="Y148" s="43"/>
    </row>
    <row r="149" spans="1:25" s="7" customFormat="1">
      <c r="A149" s="40"/>
      <c r="B149" s="41"/>
      <c r="C149" s="42"/>
      <c r="X149" s="43"/>
      <c r="Y149" s="43"/>
    </row>
    <row r="150" spans="1:25" s="7" customFormat="1">
      <c r="A150" s="40"/>
      <c r="B150" s="41"/>
      <c r="C150" s="42"/>
      <c r="X150" s="43"/>
      <c r="Y150" s="43"/>
    </row>
    <row r="151" spans="1:25" s="7" customFormat="1">
      <c r="A151" s="40"/>
      <c r="B151" s="41"/>
      <c r="C151" s="42"/>
      <c r="X151" s="43"/>
      <c r="Y151" s="43"/>
    </row>
    <row r="152" spans="1:25" s="7" customFormat="1">
      <c r="A152" s="40"/>
      <c r="B152" s="41"/>
      <c r="C152" s="42"/>
      <c r="X152" s="43"/>
      <c r="Y152" s="43"/>
    </row>
    <row r="153" spans="1:25" s="7" customFormat="1">
      <c r="A153" s="40"/>
      <c r="B153" s="41"/>
      <c r="C153" s="42"/>
      <c r="X153" s="43"/>
      <c r="Y153" s="43"/>
    </row>
    <row r="154" spans="1:25" s="7" customFormat="1">
      <c r="A154" s="40"/>
      <c r="B154" s="41"/>
      <c r="C154" s="42"/>
      <c r="X154" s="43"/>
      <c r="Y154" s="43"/>
    </row>
    <row r="155" spans="1:25" s="7" customFormat="1">
      <c r="A155" s="40"/>
      <c r="B155" s="41"/>
      <c r="C155" s="42"/>
      <c r="X155" s="43"/>
      <c r="Y155" s="43"/>
    </row>
    <row r="156" spans="1:25" s="7" customFormat="1">
      <c r="A156" s="40"/>
      <c r="B156" s="41"/>
      <c r="C156" s="42"/>
      <c r="X156" s="43"/>
      <c r="Y156" s="43"/>
    </row>
    <row r="157" spans="1:25" s="7" customFormat="1">
      <c r="A157" s="40"/>
      <c r="B157" s="41"/>
      <c r="C157" s="42"/>
      <c r="X157" s="43"/>
      <c r="Y157" s="43"/>
    </row>
    <row r="158" spans="1:25" s="7" customFormat="1">
      <c r="A158" s="40"/>
      <c r="B158" s="41"/>
      <c r="C158" s="42"/>
      <c r="X158" s="43"/>
      <c r="Y158" s="43"/>
    </row>
    <row r="159" spans="1:25" s="7" customFormat="1">
      <c r="A159" s="40"/>
      <c r="B159" s="41"/>
      <c r="C159" s="42"/>
      <c r="X159" s="43"/>
      <c r="Y159" s="43"/>
    </row>
    <row r="160" spans="1:25" s="7" customFormat="1">
      <c r="A160" s="40"/>
      <c r="B160" s="41"/>
      <c r="C160" s="42"/>
      <c r="X160" s="43"/>
      <c r="Y160" s="43"/>
    </row>
    <row r="161" spans="1:25" s="7" customFormat="1">
      <c r="A161" s="40"/>
      <c r="B161" s="41"/>
      <c r="C161" s="42"/>
      <c r="X161" s="43"/>
      <c r="Y161" s="43"/>
    </row>
    <row r="162" spans="1:25" s="7" customFormat="1">
      <c r="A162" s="40"/>
      <c r="B162" s="41"/>
      <c r="C162" s="42"/>
      <c r="X162" s="43"/>
      <c r="Y162" s="43"/>
    </row>
    <row r="163" spans="1:25" s="7" customFormat="1">
      <c r="A163" s="40"/>
      <c r="B163" s="41"/>
      <c r="C163" s="42"/>
      <c r="X163" s="43"/>
      <c r="Y163" s="43"/>
    </row>
    <row r="164" spans="1:25" s="7" customFormat="1">
      <c r="A164" s="40"/>
      <c r="B164" s="41"/>
      <c r="C164" s="42"/>
      <c r="X164" s="43"/>
      <c r="Y164" s="43"/>
    </row>
    <row r="165" spans="1:25" s="7" customFormat="1">
      <c r="A165" s="40"/>
      <c r="B165" s="41"/>
      <c r="C165" s="42"/>
      <c r="X165" s="43"/>
      <c r="Y165" s="43"/>
    </row>
    <row r="166" spans="1:25" s="7" customFormat="1">
      <c r="A166" s="40"/>
      <c r="B166" s="41"/>
      <c r="C166" s="42"/>
      <c r="X166" s="43"/>
      <c r="Y166" s="43"/>
    </row>
    <row r="167" spans="1:25" s="7" customFormat="1">
      <c r="A167" s="40"/>
      <c r="B167" s="41"/>
      <c r="C167" s="42"/>
      <c r="X167" s="43"/>
      <c r="Y167" s="43"/>
    </row>
    <row r="168" spans="1:25" s="7" customFormat="1">
      <c r="A168" s="40"/>
      <c r="B168" s="41"/>
      <c r="C168" s="42"/>
      <c r="X168" s="43"/>
      <c r="Y168" s="43"/>
    </row>
    <row r="169" spans="1:25" s="7" customFormat="1">
      <c r="A169" s="40"/>
      <c r="B169" s="41"/>
      <c r="C169" s="42"/>
      <c r="X169" s="43"/>
      <c r="Y169" s="43"/>
    </row>
    <row r="170" spans="1:25" s="7" customFormat="1">
      <c r="A170" s="40"/>
      <c r="B170" s="41"/>
      <c r="C170" s="42"/>
      <c r="X170" s="43"/>
      <c r="Y170" s="43"/>
    </row>
    <row r="171" spans="1:25" s="7" customFormat="1">
      <c r="A171" s="40"/>
      <c r="B171" s="41"/>
      <c r="C171" s="42"/>
      <c r="X171" s="43"/>
      <c r="Y171" s="43"/>
    </row>
    <row r="172" spans="1:25" s="7" customFormat="1">
      <c r="A172" s="40"/>
      <c r="B172" s="41"/>
      <c r="C172" s="42"/>
      <c r="X172" s="43"/>
      <c r="Y172" s="43"/>
    </row>
    <row r="173" spans="1:25" s="7" customFormat="1">
      <c r="A173" s="40"/>
      <c r="B173" s="41"/>
      <c r="C173" s="42"/>
      <c r="X173" s="43"/>
      <c r="Y173" s="43"/>
    </row>
    <row r="174" spans="1:25" s="7" customFormat="1">
      <c r="A174" s="40"/>
      <c r="B174" s="41"/>
      <c r="C174" s="42"/>
      <c r="X174" s="43"/>
      <c r="Y174" s="43"/>
    </row>
    <row r="175" spans="1:25" s="7" customFormat="1">
      <c r="A175" s="40"/>
      <c r="B175" s="41"/>
      <c r="C175" s="42"/>
      <c r="X175" s="43"/>
      <c r="Y175" s="43"/>
    </row>
    <row r="176" spans="1:25" s="7" customFormat="1">
      <c r="A176" s="40"/>
      <c r="B176" s="41"/>
      <c r="C176" s="42"/>
      <c r="X176" s="43"/>
      <c r="Y176" s="43"/>
    </row>
    <row r="177" spans="1:25" s="7" customFormat="1">
      <c r="A177" s="40"/>
      <c r="B177" s="41"/>
      <c r="C177" s="42"/>
      <c r="X177" s="43"/>
      <c r="Y177" s="43"/>
    </row>
    <row r="178" spans="1:25" s="7" customFormat="1">
      <c r="A178" s="40"/>
      <c r="B178" s="41"/>
      <c r="C178" s="42"/>
      <c r="X178" s="43"/>
      <c r="Y178" s="43"/>
    </row>
  </sheetData>
  <autoFilter ref="A7:Z111"/>
  <mergeCells count="22">
    <mergeCell ref="T5:T6"/>
    <mergeCell ref="D4:G4"/>
    <mergeCell ref="H4:K4"/>
    <mergeCell ref="L4:O4"/>
    <mergeCell ref="P4:S4"/>
    <mergeCell ref="T4:W4"/>
    <mergeCell ref="X4:X6"/>
    <mergeCell ref="Y4:Y6"/>
    <mergeCell ref="Z4:Z6"/>
    <mergeCell ref="A1:Z2"/>
    <mergeCell ref="A4:A6"/>
    <mergeCell ref="B4:B6"/>
    <mergeCell ref="C4:C6"/>
    <mergeCell ref="D5:D6"/>
    <mergeCell ref="H5:H6"/>
    <mergeCell ref="E5:G5"/>
    <mergeCell ref="I5:K5"/>
    <mergeCell ref="M5:O5"/>
    <mergeCell ref="Q5:S5"/>
    <mergeCell ref="U5:W5"/>
    <mergeCell ref="L5:L6"/>
    <mergeCell ref="P5:P6"/>
  </mergeCells>
  <pageMargins left="0.75" right="0.75" top="1" bottom="1" header="0.5" footer="0.5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Sochies</dc:creator>
  <cp:lastModifiedBy>Яйлаханян Тамара Викторовна</cp:lastModifiedBy>
  <dcterms:created xsi:type="dcterms:W3CDTF">2022-03-23T05:46:00Z</dcterms:created>
  <dcterms:modified xsi:type="dcterms:W3CDTF">2022-05-20T13:42:20Z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21477C359FE2452B95CF104496363D7C</vt:lpwstr>
  </property>
  <property fmtid="{D5CDD505-2E9C-101B-9397-08002B2CF9AE}" pid="3" name="KSOProductBuildVer">
    <vt:lpwstr>1049-11.2.0.11130</vt:lpwstr>
  </property>
</Properties>
</file>